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f5f5eed3517b7280/Área de Trabalho/"/>
    </mc:Choice>
  </mc:AlternateContent>
  <xr:revisionPtr revIDLastSave="21" documentId="8_{ADE8754D-C5D5-4018-9AA1-6A7B06A0E415}" xr6:coauthVersionLast="46" xr6:coauthVersionMax="46" xr10:uidLastSave="{9466CA9F-244E-43FF-9FB4-EF35F5DECF5F}"/>
  <bookViews>
    <workbookView xWindow="-110" yWindow="-110" windowWidth="19420" windowHeight="10420" xr2:uid="{00000000-000D-0000-FFFF-FFFF00000000}"/>
  </bookViews>
  <sheets>
    <sheet name="CALENDÁRIO" sheetId="1" r:id="rId1"/>
  </sheets>
  <definedNames>
    <definedName name="Ago_Val">DATE(AnoDoCal,8,1)</definedName>
    <definedName name="AnoDoCal">CALENDÁRIO!$B$1</definedName>
    <definedName name="Apl_Val">DATE(AnoDoCal,4,1)</definedName>
    <definedName name="Dez_Val">DATE(AnoDoCal,12,1)</definedName>
    <definedName name="Dias">{0,1,2,3,4,5,6} + {0;1;2;3;4;5}*7</definedName>
    <definedName name="Fev_Val">DATE(AnoDoCal,2,1)</definedName>
    <definedName name="InícioDaSemana">"Domingo"</definedName>
    <definedName name="Jan_Val">DATE(AnoDoCal,1,1)</definedName>
    <definedName name="Jul_Val">DATE(AnoDoCal,7,1)</definedName>
    <definedName name="Jun_Val">DATE(AnoDoCal,6,1)</definedName>
    <definedName name="Maio_Val">DATE(AnoDoCal,5,1)</definedName>
    <definedName name="Mar_Val">DATE(AnoDoCal,3,1)</definedName>
    <definedName name="Nov_Val">DATE(AnoDoCal,11,1)</definedName>
    <definedName name="Out_Val">DATE(AnoDoCal,10,1)</definedName>
    <definedName name="RegiãoTítuloColuna1..H9.1">CALENDÁRIO!$B$3</definedName>
    <definedName name="RegiãoTítuloColuna10..P41.1">CALENDÁRIO!$J$38</definedName>
    <definedName name="RegiãoTítuloColuna11..H49.1">CALENDÁRIO!$B$46</definedName>
    <definedName name="RegiãoTítuloColuna12..P49.1">CALENDÁRIO!$J$46</definedName>
    <definedName name="RegiãoTítuloColuna2..P9.1">CALENDÁRIO!$J$3</definedName>
    <definedName name="RegiãoTítuloColuna3..H17.1">CALENDÁRIO!$B$14</definedName>
    <definedName name="RegiãoTítuloColuna4..P17.1">CALENDÁRIO!$J$14</definedName>
    <definedName name="RegiãoTítuloColuna5..H25.1">CALENDÁRIO!$B$22</definedName>
    <definedName name="RegiãoTítuloColuna6..P25.1">CALENDÁRIO!$J$22</definedName>
    <definedName name="RegiãoTítuloColuna7..H33.1">CALENDÁRIO!$B$30</definedName>
    <definedName name="RegiãoTítuloColuna8..P33.1">CALENDÁRIO!$J$30</definedName>
    <definedName name="RegiãoTítuloColuna9..H41.1">CALENDÁRIO!$B$38</definedName>
    <definedName name="Set_Val">DATE(AnoDoCal,9,1)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6" i="1" l="1"/>
  <c r="Z9" i="1"/>
  <c r="Z10" i="1"/>
  <c r="Z11" i="1"/>
  <c r="Z12" i="1"/>
  <c r="Z13" i="1"/>
  <c r="Z15" i="1"/>
  <c r="Z14" i="1"/>
  <c r="Y16" i="1"/>
  <c r="S1" i="1"/>
  <c r="D3" i="1"/>
  <c r="P46" i="1"/>
  <c r="O46" i="1"/>
  <c r="N46" i="1"/>
  <c r="M46" i="1"/>
  <c r="L46" i="1"/>
  <c r="K46" i="1"/>
  <c r="J46" i="1"/>
  <c r="H46" i="1"/>
  <c r="G46" i="1"/>
  <c r="F46" i="1"/>
  <c r="E46" i="1"/>
  <c r="D46" i="1"/>
  <c r="C46" i="1"/>
  <c r="B46" i="1"/>
  <c r="P38" i="1"/>
  <c r="O38" i="1"/>
  <c r="N38" i="1"/>
  <c r="M38" i="1"/>
  <c r="L38" i="1"/>
  <c r="K38" i="1"/>
  <c r="J38" i="1"/>
  <c r="H38" i="1"/>
  <c r="G38" i="1"/>
  <c r="F38" i="1"/>
  <c r="E38" i="1"/>
  <c r="D38" i="1"/>
  <c r="C38" i="1"/>
  <c r="B38" i="1"/>
  <c r="P30" i="1"/>
  <c r="O30" i="1"/>
  <c r="N30" i="1"/>
  <c r="M30" i="1"/>
  <c r="L30" i="1"/>
  <c r="K30" i="1"/>
  <c r="J30" i="1"/>
  <c r="H30" i="1"/>
  <c r="G30" i="1"/>
  <c r="F30" i="1"/>
  <c r="E30" i="1"/>
  <c r="D30" i="1"/>
  <c r="C30" i="1"/>
  <c r="B30" i="1"/>
  <c r="P22" i="1"/>
  <c r="O22" i="1"/>
  <c r="N22" i="1"/>
  <c r="M22" i="1"/>
  <c r="L22" i="1"/>
  <c r="K22" i="1"/>
  <c r="J22" i="1"/>
  <c r="H22" i="1"/>
  <c r="G22" i="1"/>
  <c r="F22" i="1"/>
  <c r="E22" i="1"/>
  <c r="D22" i="1"/>
  <c r="C22" i="1"/>
  <c r="B22" i="1"/>
  <c r="P14" i="1"/>
  <c r="O14" i="1"/>
  <c r="N14" i="1"/>
  <c r="M14" i="1"/>
  <c r="L14" i="1"/>
  <c r="K14" i="1"/>
  <c r="J14" i="1"/>
  <c r="H14" i="1"/>
  <c r="G14" i="1"/>
  <c r="F14" i="1"/>
  <c r="E14" i="1"/>
  <c r="D14" i="1"/>
  <c r="C14" i="1"/>
  <c r="B14" i="1"/>
  <c r="P3" i="1"/>
  <c r="O3" i="1"/>
  <c r="N3" i="1"/>
  <c r="M3" i="1"/>
  <c r="L3" i="1"/>
  <c r="K3" i="1"/>
  <c r="J3" i="1"/>
  <c r="H3" i="1"/>
  <c r="G3" i="1"/>
  <c r="F3" i="1"/>
  <c r="E3" i="1"/>
  <c r="C3" i="1"/>
  <c r="B3" i="1"/>
  <c r="B1" i="1" l="1"/>
  <c r="B40" i="1" l="1" a="1"/>
  <c r="J39" i="1" a="1"/>
  <c r="B39" i="1" a="1"/>
  <c r="J36" i="1" a="1"/>
  <c r="B36" i="1" a="1"/>
  <c r="J35" i="1" a="1"/>
  <c r="B35" i="1" a="1"/>
  <c r="J34" i="1" a="1"/>
  <c r="B34" i="1" a="1"/>
  <c r="J33" i="1" a="1"/>
  <c r="B33" i="1" a="1"/>
  <c r="J32" i="1" a="1"/>
  <c r="B32" i="1" a="1"/>
  <c r="J31" i="1" a="1"/>
  <c r="B31" i="1" a="1"/>
  <c r="J28" i="1" a="1"/>
  <c r="B28" i="1" a="1"/>
  <c r="J27" i="1" a="1"/>
  <c r="B27" i="1" a="1"/>
  <c r="J26" i="1" a="1"/>
  <c r="B26" i="1" a="1"/>
  <c r="J25" i="1" a="1"/>
  <c r="B25" i="1" a="1"/>
  <c r="J24" i="1" a="1"/>
  <c r="B24" i="1" a="1"/>
  <c r="J23" i="1" a="1"/>
  <c r="B23" i="1" a="1"/>
  <c r="J20" i="1" a="1"/>
  <c r="B20" i="1" a="1"/>
  <c r="J19" i="1" a="1"/>
  <c r="B19" i="1" a="1"/>
  <c r="J18" i="1" a="1"/>
  <c r="B18" i="1" a="1"/>
  <c r="J17" i="1" a="1"/>
  <c r="B17" i="1" a="1"/>
  <c r="J16" i="1" a="1"/>
  <c r="B16" i="1" a="1"/>
  <c r="J15" i="1" a="1"/>
  <c r="B15" i="1" a="1"/>
  <c r="J12" i="1" a="1"/>
  <c r="B12" i="1" a="1"/>
  <c r="J11" i="1" a="1"/>
  <c r="B11" i="1" a="1"/>
  <c r="J10" i="1" a="1"/>
  <c r="B10" i="1" a="1"/>
  <c r="J6" i="1" a="1"/>
  <c r="B6" i="1" a="1"/>
  <c r="J5" i="1" a="1"/>
  <c r="B5" i="1" a="1"/>
  <c r="J4" i="1" a="1"/>
  <c r="B4" i="1" a="1"/>
  <c r="J52" i="1" a="1"/>
  <c r="B52" i="1" a="1"/>
  <c r="J51" i="1" a="1"/>
  <c r="B51" i="1" a="1"/>
  <c r="J50" i="1" a="1"/>
  <c r="B50" i="1" a="1"/>
  <c r="J49" i="1" a="1"/>
  <c r="B49" i="1" a="1"/>
  <c r="J48" i="1" a="1"/>
  <c r="B48" i="1" a="1"/>
  <c r="J47" i="1" a="1"/>
  <c r="B47" i="1" a="1"/>
  <c r="J44" i="1" a="1"/>
  <c r="B44" i="1" a="1"/>
  <c r="J43" i="1" a="1"/>
  <c r="B43" i="1" a="1"/>
  <c r="J42" i="1" a="1"/>
  <c r="B42" i="1" a="1"/>
  <c r="J41" i="1" a="1"/>
  <c r="B41" i="1" a="1"/>
  <c r="J40" i="1" a="1"/>
  <c r="B2" i="1"/>
  <c r="B21" i="1"/>
  <c r="B37" i="1"/>
  <c r="J2" i="1"/>
  <c r="J21" i="1"/>
  <c r="J29" i="1"/>
  <c r="B13" i="1"/>
  <c r="B29" i="1"/>
  <c r="J45" i="1"/>
  <c r="J13" i="1"/>
  <c r="J37" i="1"/>
  <c r="B45" i="1"/>
  <c r="P40" i="1" l="1"/>
  <c r="N40" i="1"/>
  <c r="L40" i="1"/>
  <c r="J40" i="1"/>
  <c r="O40" i="1"/>
  <c r="K40" i="1"/>
  <c r="M40" i="1"/>
  <c r="P41" i="1"/>
  <c r="N41" i="1"/>
  <c r="L41" i="1"/>
  <c r="J41" i="1"/>
  <c r="O41" i="1"/>
  <c r="K41" i="1"/>
  <c r="M41" i="1"/>
  <c r="P42" i="1"/>
  <c r="N42" i="1"/>
  <c r="L42" i="1"/>
  <c r="J42" i="1"/>
  <c r="O42" i="1"/>
  <c r="K42" i="1"/>
  <c r="M42" i="1"/>
  <c r="P43" i="1"/>
  <c r="N43" i="1"/>
  <c r="L43" i="1"/>
  <c r="J43" i="1"/>
  <c r="O43" i="1"/>
  <c r="K43" i="1"/>
  <c r="M43" i="1"/>
  <c r="P44" i="1"/>
  <c r="N44" i="1"/>
  <c r="L44" i="1"/>
  <c r="J44" i="1"/>
  <c r="O44" i="1"/>
  <c r="K44" i="1"/>
  <c r="M44" i="1"/>
  <c r="P47" i="1"/>
  <c r="N47" i="1"/>
  <c r="L47" i="1"/>
  <c r="J47" i="1"/>
  <c r="O47" i="1"/>
  <c r="K47" i="1"/>
  <c r="M47" i="1"/>
  <c r="P48" i="1"/>
  <c r="N48" i="1"/>
  <c r="L48" i="1"/>
  <c r="J48" i="1"/>
  <c r="O48" i="1"/>
  <c r="K48" i="1"/>
  <c r="M48" i="1"/>
  <c r="P49" i="1"/>
  <c r="N49" i="1"/>
  <c r="L49" i="1"/>
  <c r="J49" i="1"/>
  <c r="O49" i="1"/>
  <c r="K49" i="1"/>
  <c r="M49" i="1"/>
  <c r="P50" i="1"/>
  <c r="N50" i="1"/>
  <c r="L50" i="1"/>
  <c r="J50" i="1"/>
  <c r="O50" i="1"/>
  <c r="K50" i="1"/>
  <c r="M50" i="1"/>
  <c r="P51" i="1"/>
  <c r="N51" i="1"/>
  <c r="L51" i="1"/>
  <c r="J51" i="1"/>
  <c r="O51" i="1"/>
  <c r="K51" i="1"/>
  <c r="M51" i="1"/>
  <c r="P52" i="1"/>
  <c r="N52" i="1"/>
  <c r="L52" i="1"/>
  <c r="J52" i="1"/>
  <c r="O52" i="1"/>
  <c r="K52" i="1"/>
  <c r="M52" i="1"/>
  <c r="O4" i="1"/>
  <c r="M4" i="1"/>
  <c r="K4" i="1"/>
  <c r="P4" i="1"/>
  <c r="N4" i="1"/>
  <c r="L4" i="1"/>
  <c r="J4" i="1"/>
  <c r="O5" i="1"/>
  <c r="M5" i="1"/>
  <c r="K5" i="1"/>
  <c r="P5" i="1"/>
  <c r="N5" i="1"/>
  <c r="L5" i="1"/>
  <c r="J5" i="1"/>
  <c r="O6" i="1"/>
  <c r="M6" i="1"/>
  <c r="K6" i="1"/>
  <c r="P6" i="1"/>
  <c r="N6" i="1"/>
  <c r="L6" i="1"/>
  <c r="J6" i="1"/>
  <c r="O10" i="1"/>
  <c r="M10" i="1"/>
  <c r="K10" i="1"/>
  <c r="P10" i="1"/>
  <c r="N10" i="1"/>
  <c r="L10" i="1"/>
  <c r="J10" i="1"/>
  <c r="O11" i="1"/>
  <c r="M11" i="1"/>
  <c r="K11" i="1"/>
  <c r="P11" i="1"/>
  <c r="N11" i="1"/>
  <c r="L11" i="1"/>
  <c r="J11" i="1"/>
  <c r="O12" i="1"/>
  <c r="M12" i="1"/>
  <c r="K12" i="1"/>
  <c r="P12" i="1"/>
  <c r="N12" i="1"/>
  <c r="L12" i="1"/>
  <c r="J12" i="1"/>
  <c r="O15" i="1"/>
  <c r="M15" i="1"/>
  <c r="K15" i="1"/>
  <c r="P15" i="1"/>
  <c r="N15" i="1"/>
  <c r="L15" i="1"/>
  <c r="J15" i="1"/>
  <c r="O16" i="1"/>
  <c r="M16" i="1"/>
  <c r="K16" i="1"/>
  <c r="P16" i="1"/>
  <c r="N16" i="1"/>
  <c r="L16" i="1"/>
  <c r="J16" i="1"/>
  <c r="O17" i="1"/>
  <c r="M17" i="1"/>
  <c r="K17" i="1"/>
  <c r="P17" i="1"/>
  <c r="N17" i="1"/>
  <c r="L17" i="1"/>
  <c r="J17" i="1"/>
  <c r="O18" i="1"/>
  <c r="M18" i="1"/>
  <c r="K18" i="1"/>
  <c r="N18" i="1"/>
  <c r="J18" i="1"/>
  <c r="P18" i="1"/>
  <c r="L18" i="1"/>
  <c r="O19" i="1"/>
  <c r="M19" i="1"/>
  <c r="K19" i="1"/>
  <c r="N19" i="1"/>
  <c r="J19" i="1"/>
  <c r="P19" i="1"/>
  <c r="L19" i="1"/>
  <c r="O20" i="1"/>
  <c r="M20" i="1"/>
  <c r="K20" i="1"/>
  <c r="N20" i="1"/>
  <c r="J20" i="1"/>
  <c r="P20" i="1"/>
  <c r="L20" i="1"/>
  <c r="O23" i="1"/>
  <c r="M23" i="1"/>
  <c r="K23" i="1"/>
  <c r="N23" i="1"/>
  <c r="J23" i="1"/>
  <c r="P23" i="1"/>
  <c r="L23" i="1"/>
  <c r="O24" i="1"/>
  <c r="M24" i="1"/>
  <c r="K24" i="1"/>
  <c r="N24" i="1"/>
  <c r="J24" i="1"/>
  <c r="P24" i="1"/>
  <c r="L24" i="1"/>
  <c r="O25" i="1"/>
  <c r="M25" i="1"/>
  <c r="K25" i="1"/>
  <c r="N25" i="1"/>
  <c r="J25" i="1"/>
  <c r="P25" i="1"/>
  <c r="L25" i="1"/>
  <c r="O26" i="1"/>
  <c r="M26" i="1"/>
  <c r="K26" i="1"/>
  <c r="N26" i="1"/>
  <c r="J26" i="1"/>
  <c r="P26" i="1"/>
  <c r="L26" i="1"/>
  <c r="O27" i="1"/>
  <c r="M27" i="1"/>
  <c r="K27" i="1"/>
  <c r="N27" i="1"/>
  <c r="J27" i="1"/>
  <c r="P27" i="1"/>
  <c r="L27" i="1"/>
  <c r="O28" i="1"/>
  <c r="M28" i="1"/>
  <c r="K28" i="1"/>
  <c r="N28" i="1"/>
  <c r="J28" i="1"/>
  <c r="P28" i="1"/>
  <c r="L28" i="1"/>
  <c r="O31" i="1"/>
  <c r="M31" i="1"/>
  <c r="K31" i="1"/>
  <c r="N31" i="1"/>
  <c r="J31" i="1"/>
  <c r="P31" i="1"/>
  <c r="L31" i="1"/>
  <c r="O32" i="1"/>
  <c r="M32" i="1"/>
  <c r="K32" i="1"/>
  <c r="N32" i="1"/>
  <c r="J32" i="1"/>
  <c r="P32" i="1"/>
  <c r="L32" i="1"/>
  <c r="O33" i="1"/>
  <c r="M33" i="1"/>
  <c r="K33" i="1"/>
  <c r="N33" i="1"/>
  <c r="J33" i="1"/>
  <c r="P33" i="1"/>
  <c r="L33" i="1"/>
  <c r="O34" i="1"/>
  <c r="M34" i="1"/>
  <c r="K34" i="1"/>
  <c r="N34" i="1"/>
  <c r="J34" i="1"/>
  <c r="P34" i="1"/>
  <c r="L34" i="1"/>
  <c r="O35" i="1"/>
  <c r="M35" i="1"/>
  <c r="K35" i="1"/>
  <c r="N35" i="1"/>
  <c r="J35" i="1"/>
  <c r="P35" i="1"/>
  <c r="L35" i="1"/>
  <c r="O36" i="1"/>
  <c r="M36" i="1"/>
  <c r="K36" i="1"/>
  <c r="N36" i="1"/>
  <c r="J36" i="1"/>
  <c r="P36" i="1"/>
  <c r="L36" i="1"/>
  <c r="O39" i="1"/>
  <c r="M39" i="1"/>
  <c r="K39" i="1"/>
  <c r="N39" i="1"/>
  <c r="J39" i="1"/>
  <c r="P39" i="1"/>
  <c r="L39" i="1"/>
  <c r="H41" i="1"/>
  <c r="F41" i="1"/>
  <c r="D41" i="1"/>
  <c r="B41" i="1"/>
  <c r="G41" i="1"/>
  <c r="C41" i="1"/>
  <c r="E41" i="1"/>
  <c r="H42" i="1"/>
  <c r="F42" i="1"/>
  <c r="D42" i="1"/>
  <c r="B42" i="1"/>
  <c r="G42" i="1"/>
  <c r="C42" i="1"/>
  <c r="E42" i="1"/>
  <c r="H43" i="1"/>
  <c r="F43" i="1"/>
  <c r="D43" i="1"/>
  <c r="B43" i="1"/>
  <c r="G43" i="1"/>
  <c r="C43" i="1"/>
  <c r="E43" i="1"/>
  <c r="H44" i="1"/>
  <c r="F44" i="1"/>
  <c r="D44" i="1"/>
  <c r="B44" i="1"/>
  <c r="G44" i="1"/>
  <c r="C44" i="1"/>
  <c r="E44" i="1"/>
  <c r="H47" i="1"/>
  <c r="F47" i="1"/>
  <c r="D47" i="1"/>
  <c r="B47" i="1"/>
  <c r="G47" i="1"/>
  <c r="C47" i="1"/>
  <c r="E47" i="1"/>
  <c r="H48" i="1"/>
  <c r="F48" i="1"/>
  <c r="D48" i="1"/>
  <c r="B48" i="1"/>
  <c r="G48" i="1"/>
  <c r="C48" i="1"/>
  <c r="E48" i="1"/>
  <c r="H49" i="1"/>
  <c r="F49" i="1"/>
  <c r="D49" i="1"/>
  <c r="B49" i="1"/>
  <c r="G49" i="1"/>
  <c r="C49" i="1"/>
  <c r="E49" i="1"/>
  <c r="H50" i="1"/>
  <c r="F50" i="1"/>
  <c r="D50" i="1"/>
  <c r="B50" i="1"/>
  <c r="G50" i="1"/>
  <c r="C50" i="1"/>
  <c r="E50" i="1"/>
  <c r="H51" i="1"/>
  <c r="F51" i="1"/>
  <c r="D51" i="1"/>
  <c r="B51" i="1"/>
  <c r="G51" i="1"/>
  <c r="C51" i="1"/>
  <c r="E51" i="1"/>
  <c r="H52" i="1"/>
  <c r="F52" i="1"/>
  <c r="D52" i="1"/>
  <c r="B52" i="1"/>
  <c r="G52" i="1"/>
  <c r="C52" i="1"/>
  <c r="E52" i="1"/>
  <c r="G4" i="1"/>
  <c r="E4" i="1"/>
  <c r="C4" i="1"/>
  <c r="H4" i="1"/>
  <c r="F4" i="1"/>
  <c r="D4" i="1"/>
  <c r="B4" i="1"/>
  <c r="G5" i="1"/>
  <c r="E5" i="1"/>
  <c r="C5" i="1"/>
  <c r="H5" i="1"/>
  <c r="F5" i="1"/>
  <c r="D5" i="1"/>
  <c r="B5" i="1"/>
  <c r="G6" i="1"/>
  <c r="E6" i="1"/>
  <c r="C6" i="1"/>
  <c r="H6" i="1"/>
  <c r="F6" i="1"/>
  <c r="D6" i="1"/>
  <c r="B6" i="1"/>
  <c r="G10" i="1"/>
  <c r="E10" i="1"/>
  <c r="C10" i="1"/>
  <c r="H10" i="1"/>
  <c r="F10" i="1"/>
  <c r="D10" i="1"/>
  <c r="B10" i="1"/>
  <c r="G11" i="1"/>
  <c r="E11" i="1"/>
  <c r="C11" i="1"/>
  <c r="H11" i="1"/>
  <c r="F11" i="1"/>
  <c r="D11" i="1"/>
  <c r="B11" i="1"/>
  <c r="G12" i="1"/>
  <c r="E12" i="1"/>
  <c r="C12" i="1"/>
  <c r="H12" i="1"/>
  <c r="F12" i="1"/>
  <c r="D12" i="1"/>
  <c r="B12" i="1"/>
  <c r="G15" i="1"/>
  <c r="E15" i="1"/>
  <c r="C15" i="1"/>
  <c r="H15" i="1"/>
  <c r="F15" i="1"/>
  <c r="D15" i="1"/>
  <c r="B15" i="1"/>
  <c r="G16" i="1"/>
  <c r="E16" i="1"/>
  <c r="C16" i="1"/>
  <c r="H16" i="1"/>
  <c r="F16" i="1"/>
  <c r="D16" i="1"/>
  <c r="B16" i="1"/>
  <c r="G17" i="1"/>
  <c r="E17" i="1"/>
  <c r="C17" i="1"/>
  <c r="H17" i="1"/>
  <c r="F17" i="1"/>
  <c r="D17" i="1"/>
  <c r="B17" i="1"/>
  <c r="G18" i="1"/>
  <c r="E18" i="1"/>
  <c r="C18" i="1"/>
  <c r="H18" i="1"/>
  <c r="F18" i="1"/>
  <c r="D18" i="1"/>
  <c r="B18" i="1"/>
  <c r="G19" i="1"/>
  <c r="E19" i="1"/>
  <c r="C19" i="1"/>
  <c r="F19" i="1"/>
  <c r="B19" i="1"/>
  <c r="H19" i="1"/>
  <c r="D19" i="1"/>
  <c r="G20" i="1"/>
  <c r="E20" i="1"/>
  <c r="C20" i="1"/>
  <c r="F20" i="1"/>
  <c r="B20" i="1"/>
  <c r="H20" i="1"/>
  <c r="D20" i="1"/>
  <c r="G23" i="1"/>
  <c r="E23" i="1"/>
  <c r="C23" i="1"/>
  <c r="F23" i="1"/>
  <c r="B23" i="1"/>
  <c r="H23" i="1"/>
  <c r="D23" i="1"/>
  <c r="G24" i="1"/>
  <c r="E24" i="1"/>
  <c r="C24" i="1"/>
  <c r="F24" i="1"/>
  <c r="B24" i="1"/>
  <c r="H24" i="1"/>
  <c r="D24" i="1"/>
  <c r="G25" i="1"/>
  <c r="E25" i="1"/>
  <c r="C25" i="1"/>
  <c r="F25" i="1"/>
  <c r="B25" i="1"/>
  <c r="H25" i="1"/>
  <c r="D25" i="1"/>
  <c r="G26" i="1"/>
  <c r="E26" i="1"/>
  <c r="C26" i="1"/>
  <c r="F26" i="1"/>
  <c r="B26" i="1"/>
  <c r="H26" i="1"/>
  <c r="D26" i="1"/>
  <c r="G27" i="1"/>
  <c r="E27" i="1"/>
  <c r="C27" i="1"/>
  <c r="F27" i="1"/>
  <c r="B27" i="1"/>
  <c r="H27" i="1"/>
  <c r="D27" i="1"/>
  <c r="G28" i="1"/>
  <c r="E28" i="1"/>
  <c r="C28" i="1"/>
  <c r="F28" i="1"/>
  <c r="B28" i="1"/>
  <c r="H28" i="1"/>
  <c r="D28" i="1"/>
  <c r="G31" i="1"/>
  <c r="E31" i="1"/>
  <c r="C31" i="1"/>
  <c r="F31" i="1"/>
  <c r="B31" i="1"/>
  <c r="H31" i="1"/>
  <c r="D31" i="1"/>
  <c r="G32" i="1"/>
  <c r="E32" i="1"/>
  <c r="C32" i="1"/>
  <c r="F32" i="1"/>
  <c r="B32" i="1"/>
  <c r="H32" i="1"/>
  <c r="D32" i="1"/>
  <c r="G33" i="1"/>
  <c r="E33" i="1"/>
  <c r="C33" i="1"/>
  <c r="F33" i="1"/>
  <c r="B33" i="1"/>
  <c r="H33" i="1"/>
  <c r="D33" i="1"/>
  <c r="G34" i="1"/>
  <c r="E34" i="1"/>
  <c r="C34" i="1"/>
  <c r="F34" i="1"/>
  <c r="B34" i="1"/>
  <c r="H34" i="1"/>
  <c r="D34" i="1"/>
  <c r="G35" i="1"/>
  <c r="E35" i="1"/>
  <c r="C35" i="1"/>
  <c r="F35" i="1"/>
  <c r="B35" i="1"/>
  <c r="H35" i="1"/>
  <c r="D35" i="1"/>
  <c r="G36" i="1"/>
  <c r="E36" i="1"/>
  <c r="C36" i="1"/>
  <c r="F36" i="1"/>
  <c r="B36" i="1"/>
  <c r="H36" i="1"/>
  <c r="D36" i="1"/>
  <c r="G39" i="1"/>
  <c r="E39" i="1"/>
  <c r="C39" i="1"/>
  <c r="F39" i="1"/>
  <c r="B39" i="1"/>
  <c r="H39" i="1"/>
  <c r="D39" i="1"/>
  <c r="H40" i="1"/>
  <c r="G40" i="1"/>
  <c r="E40" i="1"/>
  <c r="C40" i="1"/>
  <c r="F40" i="1"/>
  <c r="B40" i="1"/>
  <c r="D40" i="1"/>
</calcChain>
</file>

<file path=xl/sharedStrings.xml><?xml version="1.0" encoding="utf-8"?>
<sst xmlns="http://schemas.openxmlformats.org/spreadsheetml/2006/main" count="189" uniqueCount="105">
  <si>
    <t>MARÇO</t>
  </si>
  <si>
    <t>D</t>
  </si>
  <si>
    <t>S</t>
  </si>
  <si>
    <t>T</t>
  </si>
  <si>
    <t>Q</t>
  </si>
  <si>
    <t>08h-12h</t>
  </si>
  <si>
    <t>14h-18h</t>
  </si>
  <si>
    <t>19h-22h</t>
  </si>
  <si>
    <t>Lista de Disciplinas</t>
  </si>
  <si>
    <t>Nº de CR</t>
  </si>
  <si>
    <t>Código</t>
  </si>
  <si>
    <t>MPA 005</t>
  </si>
  <si>
    <t>MPA 002</t>
  </si>
  <si>
    <t>MPA 004</t>
  </si>
  <si>
    <t>MPA 017</t>
  </si>
  <si>
    <t>MPA 012</t>
  </si>
  <si>
    <t>MPA 026</t>
  </si>
  <si>
    <t>MPA 025</t>
  </si>
  <si>
    <t>ABRIL</t>
  </si>
  <si>
    <t xml:space="preserve">RAD (Aleck) 26/03/2021 A1 </t>
  </si>
  <si>
    <t>IGRH (Paulo) 25/03/2021 A1</t>
  </si>
  <si>
    <t>SEM 1 (Hugo) 25/03/2021 A1</t>
  </si>
  <si>
    <t>GPA (Carlos) 08/04/2021 A1</t>
  </si>
  <si>
    <t>Feriado 01/04/2021</t>
  </si>
  <si>
    <t>Feriado 02/04/2021</t>
  </si>
  <si>
    <t>DNQR (George) 26/03/2021 A1</t>
  </si>
  <si>
    <t xml:space="preserve">RAD (Aleck) 09/04/2021 A2 </t>
  </si>
  <si>
    <t>DNQR (George) 09/04/2021 A2</t>
  </si>
  <si>
    <t xml:space="preserve">RAD (Aleck) 16/04/2021 A3 </t>
  </si>
  <si>
    <t>DNQR (George) 16/04/2021 A3</t>
  </si>
  <si>
    <t xml:space="preserve">RAD (Aleck) 23/04/2021 A4 </t>
  </si>
  <si>
    <t>DNQR (George) 23/04/2021 A4</t>
  </si>
  <si>
    <t>GPA (Carlos) 22/04/2021 A2</t>
  </si>
  <si>
    <t xml:space="preserve">RAD (Aleck) 30/04/2021 A5 </t>
  </si>
  <si>
    <t>DNQR (George) 30/04/2021 A5</t>
  </si>
  <si>
    <t>MAIO</t>
  </si>
  <si>
    <t>GPA (Carlos) 06/05/2021 A3</t>
  </si>
  <si>
    <t>GPA (Carlos) 20/05/2021 A4</t>
  </si>
  <si>
    <t xml:space="preserve">RAD (Aleck) 07/05/2021 A6 </t>
  </si>
  <si>
    <t>DNQR (George) 07/05/2021 A6</t>
  </si>
  <si>
    <t xml:space="preserve">RAD (Aleck) 14/05/2021 A7 </t>
  </si>
  <si>
    <t>DNQR (George) 14/05/2021 A7</t>
  </si>
  <si>
    <t xml:space="preserve">RAD (Aleck) 21/05/2021 A8 </t>
  </si>
  <si>
    <t>DNQR (George) 21/05/2021 A8</t>
  </si>
  <si>
    <t xml:space="preserve">RAD (Aleck) 28/05/2021 A9 </t>
  </si>
  <si>
    <t>DNQR (George) 28/05/2021 A9</t>
  </si>
  <si>
    <t>JUNHO</t>
  </si>
  <si>
    <t>Nº aulas</t>
  </si>
  <si>
    <t xml:space="preserve">RAD (Aleck) 04/06/2021 10 </t>
  </si>
  <si>
    <t>DNQR (George) 04/06/2021 10</t>
  </si>
  <si>
    <t xml:space="preserve">RAD (Aleck) 11/06/2021 A11 </t>
  </si>
  <si>
    <t>DNQR (George) 11/06/2021 A11</t>
  </si>
  <si>
    <t xml:space="preserve">RAD (Aleck) 18/06/2021 A12 </t>
  </si>
  <si>
    <t>DNQR (George) 18/06/2021 A12</t>
  </si>
  <si>
    <t xml:space="preserve"> </t>
  </si>
  <si>
    <t>JULHO</t>
  </si>
  <si>
    <t>GPA (Carlos) 03/06/2021 A5</t>
  </si>
  <si>
    <t>GPA (Carlos) 08/07/2021 A7</t>
  </si>
  <si>
    <t>GPA (Carlos) 22/07/2021 A8</t>
  </si>
  <si>
    <t>GPA (Carlos) 17/06/2021 A6</t>
  </si>
  <si>
    <t>AIA (Vera) 15/04/2021 A1</t>
  </si>
  <si>
    <t>AIA (Vera) 29/04/2021 A2</t>
  </si>
  <si>
    <t>AIA (Vera) 13/05/2021 A3</t>
  </si>
  <si>
    <t>AIA (Vera) 27/05/2021 A4</t>
  </si>
  <si>
    <t>AIA (Vera) 10/06/2021 A5</t>
  </si>
  <si>
    <t>AIA (Vera) 01/07/2021 A6</t>
  </si>
  <si>
    <t>AIA (Vera) 15/07/2021 A7</t>
  </si>
  <si>
    <t>AIA (Vera) 29/07/2021 A8</t>
  </si>
  <si>
    <t>IGRH (Paulo) 15/04/2021 A3</t>
  </si>
  <si>
    <t>IGRH (Camilo) 08/04/2021 A2</t>
  </si>
  <si>
    <t>IGRH (Camilo) 22/04/2021 A4</t>
  </si>
  <si>
    <t>IGRH (Paulo) 29/04/2021 A5</t>
  </si>
  <si>
    <t>IGRH (Camilo) 06/05/2021 A6</t>
  </si>
  <si>
    <t>IGRH (Paulo) 13/05/2021 A7</t>
  </si>
  <si>
    <t>IGRH (Camilo) 20/05/2021 A8</t>
  </si>
  <si>
    <t>IGRH (Paulo) 27/05/2021 A9</t>
  </si>
  <si>
    <t>IGRH (Camilo) 03/06/2021 A10</t>
  </si>
  <si>
    <t>IGRH (Paulo) 10/06/2021 11</t>
  </si>
  <si>
    <t>IGRH (Camilo) 17/06/2021 A12</t>
  </si>
  <si>
    <t xml:space="preserve">HQA (Hugo) 02/07/2021 A2  </t>
  </si>
  <si>
    <t>HQA (Hugo) 01/07/2021 A1</t>
  </si>
  <si>
    <t xml:space="preserve">HQA (Hugo) 02/07/2021 A3  </t>
  </si>
  <si>
    <t>HQA (Hugo) 08/07/2021 A4</t>
  </si>
  <si>
    <t xml:space="preserve">HQA (Hugo) 09/07/2021 A5 </t>
  </si>
  <si>
    <t xml:space="preserve"> 09/07/2021 A6</t>
  </si>
  <si>
    <t xml:space="preserve"> HQA (Hugo) 16/07/2021 A8 </t>
  </si>
  <si>
    <t>HQA (Hugo) 16/07/2021 A9</t>
  </si>
  <si>
    <t>HQA (Hugo) 15/07/2021 A7</t>
  </si>
  <si>
    <t xml:space="preserve"> HQA (Hugo) 23/07/2021 11 </t>
  </si>
  <si>
    <t>HQA (Hugo) 23/07/2021 A12</t>
  </si>
  <si>
    <t>HQA (Hugo) 22/07/2021 10</t>
  </si>
  <si>
    <t>SEM 1 (Hugo) 29/07/2021 A2</t>
  </si>
  <si>
    <t>Feriado Junino 24/06/2021</t>
  </si>
  <si>
    <t>-</t>
  </si>
  <si>
    <t xml:space="preserve"> SEM 1 (Hugo) 30/07/2021 A3 </t>
  </si>
  <si>
    <t xml:space="preserve"> SEM 1 (Hugo) 30/07/2021 A4</t>
  </si>
  <si>
    <t>Seminário I - Local (SEM 1)</t>
  </si>
  <si>
    <t>Hidrologia e Qualidade de Água (HQA)</t>
  </si>
  <si>
    <t>Instrumentos para a Gestão de Recursos Hídricos (IGRH)</t>
  </si>
  <si>
    <t>Gestão Participativa das Águas (GPA)</t>
  </si>
  <si>
    <t>Recuperação de Áreas Degradadas (RAD)</t>
  </si>
  <si>
    <t>Desastres Naturais e Quantificação do Risco (DNQR)</t>
  </si>
  <si>
    <t xml:space="preserve">TEIGRH - Avaliação de Impactos Ambientais (AIA) </t>
  </si>
  <si>
    <t xml:space="preserve">Total </t>
  </si>
  <si>
    <t>Número mínimo de créditos para matrícula no período 2020.1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</si>
</sst>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  <numFmt numFmtId="166" formatCode="mmmm"/>
    <numFmt numFmtId="167" formatCode="d"/>
  </numFmts>
  <fonts count="26" x14ac:knownFonts="1"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 tint="0.34998626667073579"/>
      <name val="Calibri Light"/>
      <family val="2"/>
      <scheme val="major"/>
    </font>
    <font>
      <sz val="48"/>
      <color theme="1" tint="0.34998626667073579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thin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horizontal="center" vertical="center"/>
    </xf>
    <xf numFmtId="0" fontId="7" fillId="0" borderId="0"/>
    <xf numFmtId="166" fontId="3" fillId="0" borderId="1">
      <alignment horizontal="center"/>
    </xf>
    <xf numFmtId="0" fontId="5" fillId="0" borderId="0">
      <alignment horizontal="center" vertical="center"/>
    </xf>
    <xf numFmtId="0" fontId="7" fillId="0" borderId="0">
      <alignment vertical="center"/>
    </xf>
    <xf numFmtId="0" fontId="4" fillId="0" borderId="0">
      <alignment horizontal="center" vertical="center"/>
    </xf>
    <xf numFmtId="167" fontId="6" fillId="0" borderId="0" applyFont="0" applyFill="0" applyBorder="0" applyAlignment="0">
      <alignment horizontal="center" vertical="center"/>
    </xf>
    <xf numFmtId="0" fontId="2" fillId="0" borderId="0" applyFill="0" applyBorder="0" applyAlignment="0">
      <alignment horizontal="center" vertical="center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" applyNumberFormat="0" applyAlignment="0" applyProtection="0"/>
    <xf numFmtId="0" fontId="12" fillId="7" borderId="3" applyNumberFormat="0" applyAlignment="0" applyProtection="0"/>
    <xf numFmtId="0" fontId="13" fillId="7" borderId="2" applyNumberFormat="0" applyAlignment="0" applyProtection="0"/>
    <xf numFmtId="0" fontId="14" fillId="0" borderId="4" applyNumberFormat="0" applyFill="0" applyAlignment="0" applyProtection="0"/>
    <xf numFmtId="0" fontId="15" fillId="8" borderId="5" applyNumberFormat="0" applyAlignment="0" applyProtection="0"/>
    <xf numFmtId="0" fontId="16" fillId="0" borderId="0" applyNumberFormat="0" applyFill="0" applyBorder="0" applyAlignment="0" applyProtection="0"/>
    <xf numFmtId="0" fontId="6" fillId="9" borderId="6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61">
    <xf numFmtId="0" fontId="0" fillId="0" borderId="0" xfId="0">
      <alignment horizontal="center" vertical="center"/>
    </xf>
    <xf numFmtId="0" fontId="5" fillId="0" borderId="0" xfId="3">
      <alignment horizontal="center" vertical="center"/>
    </xf>
    <xf numFmtId="0" fontId="0" fillId="0" borderId="0" xfId="0">
      <alignment horizontal="center" vertical="center"/>
    </xf>
    <xf numFmtId="0" fontId="2" fillId="2" borderId="0" xfId="7" applyFill="1">
      <alignment horizontal="center" vertical="center"/>
    </xf>
    <xf numFmtId="0" fontId="2" fillId="0" borderId="0" xfId="7">
      <alignment horizontal="center" vertical="center"/>
    </xf>
    <xf numFmtId="167" fontId="6" fillId="0" borderId="0" xfId="6" applyNumberFormat="1">
      <alignment horizontal="center" vertical="center"/>
    </xf>
    <xf numFmtId="167" fontId="0" fillId="0" borderId="0" xfId="6" applyNumberFormat="1" applyFont="1">
      <alignment horizontal="center" vertical="center"/>
    </xf>
    <xf numFmtId="167" fontId="0" fillId="34" borderId="0" xfId="6" applyNumberFormat="1" applyFont="1" applyFill="1">
      <alignment horizontal="center" vertical="center"/>
    </xf>
    <xf numFmtId="167" fontId="0" fillId="2" borderId="0" xfId="6" applyNumberFormat="1" applyFont="1" applyFill="1">
      <alignment horizontal="center" vertical="center"/>
    </xf>
    <xf numFmtId="167" fontId="0" fillId="0" borderId="0" xfId="0" applyNumberFormat="1">
      <alignment horizontal="center" vertical="center"/>
    </xf>
    <xf numFmtId="0" fontId="0" fillId="0" borderId="11" xfId="0" applyBorder="1">
      <alignment horizontal="center" vertical="center"/>
    </xf>
    <xf numFmtId="167" fontId="0" fillId="0" borderId="11" xfId="0" applyNumberFormat="1" applyBorder="1">
      <alignment horizontal="center" vertical="center"/>
    </xf>
    <xf numFmtId="2" fontId="19" fillId="0" borderId="11" xfId="0" applyNumberFormat="1" applyFont="1" applyBorder="1" applyAlignment="1">
      <alignment horizontal="center" vertical="center" wrapText="1"/>
    </xf>
    <xf numFmtId="167" fontId="19" fillId="0" borderId="11" xfId="0" applyNumberFormat="1" applyFont="1" applyBorder="1" applyAlignment="1">
      <alignment horizontal="center" vertical="center" wrapText="1"/>
    </xf>
    <xf numFmtId="0" fontId="0" fillId="0" borderId="0" xfId="0" applyBorder="1">
      <alignment horizontal="center" vertical="center"/>
    </xf>
    <xf numFmtId="0" fontId="20" fillId="0" borderId="0" xfId="0" applyFont="1">
      <alignment horizontal="center" vertical="center"/>
    </xf>
    <xf numFmtId="167" fontId="22" fillId="0" borderId="11" xfId="0" applyNumberFormat="1" applyFont="1" applyBorder="1" applyAlignment="1">
      <alignment horizontal="center" vertical="center" wrapText="1"/>
    </xf>
    <xf numFmtId="167" fontId="0" fillId="0" borderId="0" xfId="0" applyNumberFormat="1" applyBorder="1">
      <alignment horizontal="center" vertical="center"/>
    </xf>
    <xf numFmtId="167" fontId="19" fillId="0" borderId="0" xfId="0" applyNumberFormat="1" applyFont="1" applyBorder="1" applyAlignment="1">
      <alignment horizontal="center" vertical="center" wrapText="1"/>
    </xf>
    <xf numFmtId="167" fontId="0" fillId="0" borderId="10" xfId="0" applyNumberFormat="1" applyBorder="1">
      <alignment horizontal="center" vertical="center"/>
    </xf>
    <xf numFmtId="0" fontId="0" fillId="0" borderId="0" xfId="0" applyBorder="1" applyAlignment="1">
      <alignment horizontal="center" vertical="center"/>
    </xf>
    <xf numFmtId="0" fontId="21" fillId="0" borderId="11" xfId="0" applyFont="1" applyBorder="1">
      <alignment horizontal="center" vertical="center"/>
    </xf>
    <xf numFmtId="0" fontId="21" fillId="0" borderId="0" xfId="0" applyFont="1" applyBorder="1">
      <alignment horizontal="center" vertical="center"/>
    </xf>
    <xf numFmtId="0" fontId="20" fillId="0" borderId="10" xfId="0" applyFont="1" applyBorder="1">
      <alignment horizontal="center" vertical="center"/>
    </xf>
    <xf numFmtId="0" fontId="20" fillId="0" borderId="9" xfId="0" applyFont="1" applyBorder="1">
      <alignment horizontal="center" vertical="center"/>
    </xf>
    <xf numFmtId="0" fontId="21" fillId="0" borderId="0" xfId="0" applyFo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>
      <alignment horizontal="center" vertical="center"/>
    </xf>
    <xf numFmtId="167" fontId="23" fillId="0" borderId="0" xfId="0" applyNumberFormat="1" applyFont="1" applyBorder="1">
      <alignment horizontal="center" vertical="center"/>
    </xf>
    <xf numFmtId="167" fontId="19" fillId="34" borderId="11" xfId="0" applyNumberFormat="1" applyFont="1" applyFill="1" applyBorder="1" applyAlignment="1">
      <alignment horizontal="center" vertical="center" wrapText="1"/>
    </xf>
    <xf numFmtId="167" fontId="19" fillId="35" borderId="11" xfId="0" applyNumberFormat="1" applyFont="1" applyFill="1" applyBorder="1" applyAlignment="1">
      <alignment horizontal="center" vertical="center" wrapText="1"/>
    </xf>
    <xf numFmtId="0" fontId="23" fillId="0" borderId="0" xfId="0" applyFont="1" applyFill="1">
      <alignment horizontal="center" vertical="center"/>
    </xf>
    <xf numFmtId="167" fontId="19" fillId="36" borderId="11" xfId="0" applyNumberFormat="1" applyFont="1" applyFill="1" applyBorder="1" applyAlignment="1">
      <alignment horizontal="center" vertical="center" wrapText="1"/>
    </xf>
    <xf numFmtId="167" fontId="19" fillId="0" borderId="11" xfId="0" applyNumberFormat="1" applyFont="1" applyFill="1" applyBorder="1" applyAlignment="1">
      <alignment horizontal="center" vertical="center" wrapText="1"/>
    </xf>
    <xf numFmtId="2" fontId="19" fillId="37" borderId="11" xfId="0" applyNumberFormat="1" applyFont="1" applyFill="1" applyBorder="1" applyAlignment="1">
      <alignment horizontal="center" vertical="center" wrapText="1"/>
    </xf>
    <xf numFmtId="167" fontId="19" fillId="37" borderId="11" xfId="0" applyNumberFormat="1" applyFont="1" applyFill="1" applyBorder="1" applyAlignment="1">
      <alignment horizontal="center" vertical="center" wrapText="1"/>
    </xf>
    <xf numFmtId="2" fontId="19" fillId="35" borderId="11" xfId="0" applyNumberFormat="1" applyFont="1" applyFill="1" applyBorder="1" applyAlignment="1">
      <alignment horizontal="center" vertical="center" wrapText="1"/>
    </xf>
    <xf numFmtId="167" fontId="19" fillId="38" borderId="11" xfId="0" applyNumberFormat="1" applyFont="1" applyFill="1" applyBorder="1" applyAlignment="1">
      <alignment horizontal="center" vertical="center" wrapText="1"/>
    </xf>
    <xf numFmtId="167" fontId="19" fillId="39" borderId="11" xfId="0" applyNumberFormat="1" applyFont="1" applyFill="1" applyBorder="1" applyAlignment="1">
      <alignment horizontal="center" vertical="center" wrapText="1"/>
    </xf>
    <xf numFmtId="167" fontId="19" fillId="39" borderId="0" xfId="0" applyNumberFormat="1" applyFont="1" applyFill="1" applyBorder="1" applyAlignment="1">
      <alignment horizontal="center" vertical="center" wrapText="1"/>
    </xf>
    <xf numFmtId="167" fontId="19" fillId="40" borderId="11" xfId="0" applyNumberFormat="1" applyFont="1" applyFill="1" applyBorder="1" applyAlignment="1">
      <alignment horizontal="center" vertical="center" wrapText="1"/>
    </xf>
    <xf numFmtId="167" fontId="19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>
      <alignment horizontal="center" vertical="center"/>
    </xf>
    <xf numFmtId="0" fontId="0" fillId="0" borderId="0" xfId="0" applyFill="1" applyBorder="1">
      <alignment horizontal="center" vertical="center"/>
    </xf>
    <xf numFmtId="167" fontId="0" fillId="0" borderId="0" xfId="0" applyNumberFormat="1" applyFill="1" applyBorder="1">
      <alignment horizontal="center" vertical="center"/>
    </xf>
    <xf numFmtId="167" fontId="22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>
      <alignment horizontal="center" vertical="center"/>
    </xf>
    <xf numFmtId="0" fontId="23" fillId="35" borderId="0" xfId="0" applyFont="1" applyFill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>
      <alignment horizontal="center" vertical="center"/>
    </xf>
    <xf numFmtId="2" fontId="22" fillId="0" borderId="11" xfId="0" applyNumberFormat="1" applyFont="1" applyBorder="1" applyAlignment="1">
      <alignment horizontal="center" vertical="center" wrapText="1"/>
    </xf>
    <xf numFmtId="167" fontId="25" fillId="0" borderId="11" xfId="0" applyNumberFormat="1" applyFont="1" applyBorder="1" applyAlignment="1">
      <alignment horizontal="center" vertical="center" wrapText="1"/>
    </xf>
    <xf numFmtId="166" fontId="20" fillId="0" borderId="8" xfId="0" applyNumberFormat="1" applyFont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/>
    </xf>
    <xf numFmtId="0" fontId="23" fillId="35" borderId="0" xfId="0" applyFont="1" applyFill="1" applyAlignment="1">
      <alignment horizontal="right" vertical="center"/>
    </xf>
    <xf numFmtId="0" fontId="4" fillId="0" borderId="0" xfId="5">
      <alignment horizontal="center" vertical="center"/>
    </xf>
    <xf numFmtId="166" fontId="3" fillId="0" borderId="1" xfId="2" applyNumberFormat="1">
      <alignment horizontal="center"/>
    </xf>
    <xf numFmtId="0" fontId="21" fillId="0" borderId="0" xfId="0" applyFont="1" applyAlignment="1">
      <alignment horizontal="right" vertical="center"/>
    </xf>
    <xf numFmtId="0" fontId="20" fillId="0" borderId="8" xfId="0" applyFont="1" applyBorder="1" applyAlignment="1">
      <alignment horizontal="center" vertical="center"/>
    </xf>
  </cellXfs>
  <cellStyles count="49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3" builtinId="26" customBuiltin="1"/>
    <cellStyle name="Cal de Dia" xfId="7" xr:uid="{00000000-0005-0000-0000-000001000000}"/>
    <cellStyle name="Cálculo" xfId="18" builtinId="22" customBuiltin="1"/>
    <cellStyle name="Célula de Verificação" xfId="20" builtinId="23" customBuiltin="1"/>
    <cellStyle name="Célula Vinculada" xfId="19" builtinId="24" customBuiltin="1"/>
    <cellStyle name="Dia" xfId="6" xr:uid="{00000000-0005-0000-0000-000000000000}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6" builtinId="20" customBuiltin="1"/>
    <cellStyle name="Moeda" xfId="10" builtinId="4" customBuiltin="1"/>
    <cellStyle name="Moeda [0]" xfId="11" builtinId="7" customBuiltin="1"/>
    <cellStyle name="Neutro" xfId="15" builtinId="28" customBuiltin="1"/>
    <cellStyle name="Normal" xfId="0" builtinId="0" customBuiltin="1"/>
    <cellStyle name="Nota" xfId="22" builtinId="10" customBuiltin="1"/>
    <cellStyle name="Porcentagem" xfId="12" builtinId="5" customBuiltin="1"/>
    <cellStyle name="Ruim" xfId="14" builtinId="27" customBuiltin="1"/>
    <cellStyle name="Saída" xfId="17" builtinId="21" customBuiltin="1"/>
    <cellStyle name="Separador de milhares [0]" xfId="9" builtinId="6" customBuiltin="1"/>
    <cellStyle name="Texto de Aviso" xfId="21" builtinId="11" customBuiltin="1"/>
    <cellStyle name="Texto Explicativo" xfId="23" builtinId="53" customBuiltin="1"/>
    <cellStyle name="Título" xfId="5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1" builtinId="19" customBuiltin="1"/>
    <cellStyle name="Total" xfId="24" builtinId="25" customBuiltin="1"/>
    <cellStyle name="Vírgula" xfId="8" builtinId="3" customBuiltin="1"/>
  </cellStyles>
  <dxfs count="25"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AM53"/>
  <sheetViews>
    <sheetView showGridLines="0" tabSelected="1" topLeftCell="S7" zoomScale="110" zoomScaleNormal="110" workbookViewId="0">
      <selection activeCell="S9" sqref="S9"/>
    </sheetView>
  </sheetViews>
  <sheetFormatPr defaultRowHeight="14.5" x14ac:dyDescent="0.35"/>
  <cols>
    <col min="1" max="1" width="2.7265625" style="2" customWidth="1"/>
    <col min="2" max="8" width="7.7265625" style="2" customWidth="1"/>
    <col min="9" max="9" width="5.7265625" style="2" customWidth="1"/>
    <col min="10" max="16" width="7.7265625" style="2" customWidth="1"/>
    <col min="17" max="17" width="2.7265625" customWidth="1"/>
    <col min="24" max="24" width="12.7265625" customWidth="1"/>
    <col min="25" max="25" width="13.08984375" customWidth="1"/>
    <col min="27" max="27" width="8.7265625" style="2"/>
    <col min="33" max="33" width="12.36328125" customWidth="1"/>
    <col min="34" max="34" width="12.26953125" customWidth="1"/>
  </cols>
  <sheetData>
    <row r="1" spans="1:35" ht="47" customHeight="1" x14ac:dyDescent="0.35">
      <c r="B1" s="57">
        <f ca="1">YEAR(TODAY())</f>
        <v>2021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S1" s="57">
        <f ca="1">YEAR(TODAY())</f>
        <v>2021</v>
      </c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</row>
    <row r="2" spans="1:35" ht="21.75" customHeight="1" thickBot="1" x14ac:dyDescent="0.4">
      <c r="A2" s="4"/>
      <c r="B2" s="58" t="str">
        <f ca="1">UPPER(TEXT(Jan_Val,"MMMM"))</f>
        <v>JANEIRO</v>
      </c>
      <c r="C2" s="58"/>
      <c r="D2" s="58"/>
      <c r="E2" s="58"/>
      <c r="F2" s="58"/>
      <c r="G2" s="58"/>
      <c r="H2" s="58"/>
      <c r="J2" s="58" t="str">
        <f ca="1">UPPER(TEXT(Fev_Val,"MMMM"))</f>
        <v>FEVEREIRO</v>
      </c>
      <c r="K2" s="58"/>
      <c r="L2" s="58"/>
      <c r="M2" s="58"/>
      <c r="N2" s="58"/>
      <c r="O2" s="58"/>
      <c r="P2" s="58"/>
      <c r="S2" s="60" t="s">
        <v>0</v>
      </c>
      <c r="T2" s="60"/>
      <c r="U2" s="60"/>
      <c r="V2" s="60"/>
      <c r="W2" s="60"/>
      <c r="X2" s="60"/>
      <c r="Y2" s="60"/>
      <c r="Z2" s="60"/>
      <c r="AA2" s="20"/>
      <c r="AB2" s="54" t="s">
        <v>18</v>
      </c>
      <c r="AC2" s="54"/>
      <c r="AD2" s="54"/>
      <c r="AE2" s="54"/>
      <c r="AF2" s="54"/>
      <c r="AG2" s="54"/>
      <c r="AH2" s="54"/>
      <c r="AI2" s="54"/>
    </row>
    <row r="3" spans="1:35" ht="21.75" customHeight="1" thickTop="1" x14ac:dyDescent="0.35">
      <c r="A3" s="4"/>
      <c r="B3" s="1" t="str">
        <f>CHOOSE(1+(InícioDaSemana="Segunda-feira"),"D","S","T","Q","Q","S","S","D")</f>
        <v>D</v>
      </c>
      <c r="C3" s="1" t="str">
        <f>CHOOSE(2+(InícioDaSemana="Segunda-feira"),"D","S","T","Q","Q","S","S","D")</f>
        <v>S</v>
      </c>
      <c r="D3" s="1" t="str">
        <f>CHOOSE(3+(InícioDaSemana="Segunda-feira"),"D","S","T","Q","Q","S","S","D")</f>
        <v>T</v>
      </c>
      <c r="E3" s="1" t="str">
        <f>CHOOSE(4+(InícioDaSemana="Segunda-feira"),"D","S","T","Q","Q","S","S","D")</f>
        <v>Q</v>
      </c>
      <c r="F3" s="1" t="str">
        <f>CHOOSE(5+(InícioDaSemana="Segunda-feira"),"D","S","T","Q","Q","S","S","D")</f>
        <v>Q</v>
      </c>
      <c r="G3" s="1" t="str">
        <f>CHOOSE(6+(InícioDaSemana="Segunda-feira"),"D","S","T","Q","Q","S","S","D")</f>
        <v>S</v>
      </c>
      <c r="H3" s="1" t="str">
        <f>CHOOSE(7+(InícioDaSemana="Segunda-feira"),"D","S","T","Q","Q","S","S","D")</f>
        <v>S</v>
      </c>
      <c r="J3" s="1" t="str">
        <f>CHOOSE(1+(InícioDaSemana="Segunda-feira"),"D","S","T","Q","Q","S","S","D")</f>
        <v>D</v>
      </c>
      <c r="K3" s="1" t="str">
        <f>CHOOSE(2+(InícioDaSemana="Segunda-feira"),"D","S","T","Q","Q","S","S","D")</f>
        <v>S</v>
      </c>
      <c r="L3" s="1" t="str">
        <f>CHOOSE(3+(InícioDaSemana="Segunda-feira"),"D","S","T","Q","Q","S","S","D")</f>
        <v>T</v>
      </c>
      <c r="M3" s="1" t="str">
        <f>CHOOSE(4+(InícioDaSemana="Segunda-feira"),"D","S","T","Q","Q","S","S","D")</f>
        <v>Q</v>
      </c>
      <c r="N3" s="1" t="str">
        <f>CHOOSE(5+(InícioDaSemana="Segunda-feira"),"D","S","T","Q","Q","S","S","D")</f>
        <v>Q</v>
      </c>
      <c r="O3" s="1" t="str">
        <f>CHOOSE(6+(InícioDaSemana="Segunda-feira"),"D","S","T","Q","Q","S","S","D")</f>
        <v>S</v>
      </c>
      <c r="P3" s="1" t="str">
        <f>CHOOSE(7+(InícioDaSemana="Segunda-feira"),"D","S","T","Q","Q","S","S","D")</f>
        <v>S</v>
      </c>
      <c r="S3" s="24"/>
      <c r="T3" s="24" t="s">
        <v>1</v>
      </c>
      <c r="U3" s="24" t="s">
        <v>2</v>
      </c>
      <c r="V3" s="24" t="s">
        <v>3</v>
      </c>
      <c r="W3" s="24" t="s">
        <v>4</v>
      </c>
      <c r="X3" s="24" t="s">
        <v>4</v>
      </c>
      <c r="Y3" s="24" t="s">
        <v>2</v>
      </c>
      <c r="Z3" s="24" t="s">
        <v>2</v>
      </c>
      <c r="AA3" s="14"/>
      <c r="AB3" s="23"/>
      <c r="AC3" s="15" t="s">
        <v>1</v>
      </c>
      <c r="AD3" s="15" t="s">
        <v>2</v>
      </c>
      <c r="AE3" s="15" t="s">
        <v>3</v>
      </c>
      <c r="AF3" s="15" t="s">
        <v>4</v>
      </c>
      <c r="AG3" s="15" t="s">
        <v>4</v>
      </c>
      <c r="AH3" s="15" t="s">
        <v>2</v>
      </c>
      <c r="AI3" s="15" t="s">
        <v>2</v>
      </c>
    </row>
    <row r="4" spans="1:35" ht="24" x14ac:dyDescent="0.35">
      <c r="A4" s="3">
        <v>1</v>
      </c>
      <c r="B4" s="5">
        <f t="array" aca="1" ref="B4:H4" ca="1">Dias+DATE(AnoDoCal,MONTH(Jan_Val),1)-WEEKDAY(DATE(AnoDoCal,MONTH(Jan_Val),1),(InícioDaSemana="Segunda-feira")+1)+$A4*7-6</f>
        <v>44192</v>
      </c>
      <c r="C4" s="5">
        <f ca="1"/>
        <v>44193</v>
      </c>
      <c r="D4" s="5">
        <f ca="1"/>
        <v>44194</v>
      </c>
      <c r="E4" s="5">
        <f ca="1"/>
        <v>44195</v>
      </c>
      <c r="F4" s="5">
        <f ca="1"/>
        <v>44196</v>
      </c>
      <c r="G4" s="5">
        <f ca="1"/>
        <v>44197</v>
      </c>
      <c r="H4" s="5">
        <f ca="1"/>
        <v>44198</v>
      </c>
      <c r="J4" s="6">
        <f t="array" aca="1" ref="J4:P4" ca="1">Dias+DATE(AnoDoCal,MONTH(Fev_Val),1)-WEEKDAY(DATE(AnoDoCal,MONTH(Fev_Val),1),(InícioDaSemana="Segunda-feira")+1)+$A4*7-6</f>
        <v>44227</v>
      </c>
      <c r="K4" s="6">
        <f ca="1"/>
        <v>44228</v>
      </c>
      <c r="L4" s="6">
        <f ca="1"/>
        <v>44229</v>
      </c>
      <c r="M4" s="6">
        <f ca="1"/>
        <v>44230</v>
      </c>
      <c r="N4" s="6">
        <f ca="1"/>
        <v>44231</v>
      </c>
      <c r="O4" s="6">
        <f ca="1"/>
        <v>44232</v>
      </c>
      <c r="P4" s="6">
        <f ca="1"/>
        <v>44233</v>
      </c>
      <c r="S4" s="21" t="s">
        <v>5</v>
      </c>
      <c r="T4" s="11"/>
      <c r="U4" s="11"/>
      <c r="V4" s="11"/>
      <c r="W4" s="11"/>
      <c r="X4" s="11"/>
      <c r="Y4" s="39" t="s">
        <v>19</v>
      </c>
      <c r="Z4" s="11"/>
      <c r="AA4" s="17"/>
      <c r="AC4" s="11"/>
      <c r="AD4" s="11"/>
      <c r="AE4" s="11"/>
      <c r="AF4" s="11"/>
      <c r="AG4" s="16" t="s">
        <v>23</v>
      </c>
      <c r="AH4" s="16" t="s">
        <v>24</v>
      </c>
      <c r="AI4" s="11"/>
    </row>
    <row r="5" spans="1:35" ht="24" x14ac:dyDescent="0.35">
      <c r="A5" s="3">
        <v>2</v>
      </c>
      <c r="B5" s="5">
        <f t="array" aca="1" ref="B5:H5" ca="1">Dias+DATE(AnoDoCal,MONTH(Jan_Val),1)-WEEKDAY(DATE(AnoDoCal,MONTH(Jan_Val),1),(InícioDaSemana="Segunda-feira")+1)+$A5*7-6</f>
        <v>44199</v>
      </c>
      <c r="C5" s="5">
        <f ca="1"/>
        <v>44200</v>
      </c>
      <c r="D5" s="5">
        <f ca="1"/>
        <v>44201</v>
      </c>
      <c r="E5" s="5">
        <f ca="1"/>
        <v>44202</v>
      </c>
      <c r="F5" s="5">
        <f ca="1"/>
        <v>44203</v>
      </c>
      <c r="G5" s="5">
        <f ca="1"/>
        <v>44204</v>
      </c>
      <c r="H5" s="5">
        <f ca="1"/>
        <v>44205</v>
      </c>
      <c r="J5" s="6">
        <f t="array" aca="1" ref="J5:P5" ca="1">Dias+DATE(AnoDoCal,MONTH(Fev_Val),1)-WEEKDAY(DATE(AnoDoCal,MONTH(Fev_Val),1),(InícioDaSemana="Segunda-feira")+1)+$A5*7-6</f>
        <v>44234</v>
      </c>
      <c r="K5" s="6">
        <f ca="1"/>
        <v>44235</v>
      </c>
      <c r="L5" s="6">
        <f ca="1"/>
        <v>44236</v>
      </c>
      <c r="M5" s="6">
        <f ca="1"/>
        <v>44237</v>
      </c>
      <c r="N5" s="6">
        <f ca="1"/>
        <v>44238</v>
      </c>
      <c r="O5" s="6">
        <f ca="1"/>
        <v>44239</v>
      </c>
      <c r="P5" s="6">
        <f ca="1"/>
        <v>44240</v>
      </c>
      <c r="S5" s="21" t="s">
        <v>6</v>
      </c>
      <c r="T5" s="11"/>
      <c r="U5" s="11"/>
      <c r="V5" s="11"/>
      <c r="W5" s="34"/>
      <c r="X5" s="38" t="s">
        <v>21</v>
      </c>
      <c r="Y5" s="41" t="s">
        <v>25</v>
      </c>
      <c r="Z5" s="11"/>
      <c r="AA5" s="17"/>
      <c r="AB5" s="21" t="s">
        <v>5</v>
      </c>
      <c r="AC5" s="11"/>
      <c r="AD5" s="11"/>
      <c r="AE5" s="11"/>
      <c r="AF5" s="11"/>
      <c r="AG5" s="13"/>
      <c r="AH5" s="39" t="s">
        <v>26</v>
      </c>
      <c r="AI5" s="11"/>
    </row>
    <row r="6" spans="1:35" ht="24" x14ac:dyDescent="0.35">
      <c r="A6" s="3">
        <v>3</v>
      </c>
      <c r="B6" s="5">
        <f t="array" aca="1" ref="B6:H6" ca="1">Dias+DATE(AnoDoCal,MONTH(Jan_Val),1)-WEEKDAY(DATE(AnoDoCal,MONTH(Jan_Val),1),(InícioDaSemana="Segunda-feira")+1)+$A6*7-6</f>
        <v>44206</v>
      </c>
      <c r="C6" s="5">
        <f ca="1"/>
        <v>44207</v>
      </c>
      <c r="D6" s="5">
        <f ca="1"/>
        <v>44208</v>
      </c>
      <c r="E6" s="5">
        <f ca="1"/>
        <v>44209</v>
      </c>
      <c r="F6" s="5">
        <f ca="1"/>
        <v>44210</v>
      </c>
      <c r="G6" s="5">
        <f ca="1"/>
        <v>44211</v>
      </c>
      <c r="H6" s="5">
        <f ca="1"/>
        <v>44212</v>
      </c>
      <c r="J6" s="6">
        <f t="array" aca="1" ref="J6:P6" ca="1">Dias+DATE(AnoDoCal,MONTH(Fev_Val),1)-WEEKDAY(DATE(AnoDoCal,MONTH(Fev_Val),1),(InícioDaSemana="Segunda-feira")+1)+$A6*7-6</f>
        <v>44241</v>
      </c>
      <c r="K6" s="6">
        <f ca="1"/>
        <v>44242</v>
      </c>
      <c r="L6" s="6">
        <f ca="1"/>
        <v>44243</v>
      </c>
      <c r="M6" s="6">
        <f ca="1"/>
        <v>44244</v>
      </c>
      <c r="N6" s="6">
        <f ca="1"/>
        <v>44245</v>
      </c>
      <c r="O6" s="6">
        <f ca="1"/>
        <v>44246</v>
      </c>
      <c r="P6" s="6">
        <f ca="1"/>
        <v>44247</v>
      </c>
      <c r="S6" s="21" t="s">
        <v>7</v>
      </c>
      <c r="T6" s="11"/>
      <c r="U6" s="11"/>
      <c r="V6" s="11"/>
      <c r="W6" s="11"/>
      <c r="X6" s="35" t="s">
        <v>20</v>
      </c>
      <c r="Y6" s="11"/>
      <c r="Z6" s="11"/>
      <c r="AA6" s="17"/>
      <c r="AB6" s="21" t="s">
        <v>6</v>
      </c>
      <c r="AC6" s="11"/>
      <c r="AD6" s="11"/>
      <c r="AE6" s="11"/>
      <c r="AF6" s="11"/>
      <c r="AG6" s="33" t="s">
        <v>22</v>
      </c>
      <c r="AH6" s="41" t="s">
        <v>27</v>
      </c>
      <c r="AI6" s="11"/>
    </row>
    <row r="7" spans="1:35" s="2" customFormat="1" ht="24" x14ac:dyDescent="0.35">
      <c r="A7" s="3"/>
      <c r="B7" s="5"/>
      <c r="C7" s="5"/>
      <c r="D7" s="5"/>
      <c r="E7" s="5"/>
      <c r="F7" s="5"/>
      <c r="G7" s="5"/>
      <c r="H7" s="5"/>
      <c r="J7" s="6"/>
      <c r="K7" s="6"/>
      <c r="L7" s="6"/>
      <c r="M7" s="6"/>
      <c r="N7" s="6"/>
      <c r="O7" s="6"/>
      <c r="P7" s="6"/>
      <c r="S7" s="14"/>
      <c r="T7" s="17"/>
      <c r="U7" s="17"/>
      <c r="V7" s="17"/>
      <c r="W7" s="17"/>
      <c r="X7" s="18"/>
      <c r="Y7" s="17"/>
      <c r="Z7" s="17"/>
      <c r="AA7" s="17"/>
      <c r="AB7" s="21" t="s">
        <v>7</v>
      </c>
      <c r="AC7" s="11"/>
      <c r="AD7" s="11"/>
      <c r="AE7" s="11"/>
      <c r="AF7" s="11"/>
      <c r="AG7" s="35" t="s">
        <v>69</v>
      </c>
      <c r="AH7" s="13"/>
      <c r="AI7" s="11"/>
    </row>
    <row r="8" spans="1:35" s="2" customFormat="1" ht="24" x14ac:dyDescent="0.35">
      <c r="A8" s="3"/>
      <c r="B8" s="5"/>
      <c r="C8" s="5"/>
      <c r="D8" s="5"/>
      <c r="E8" s="5"/>
      <c r="F8" s="5"/>
      <c r="G8" s="5"/>
      <c r="H8" s="5"/>
      <c r="J8" s="6"/>
      <c r="K8" s="6"/>
      <c r="L8" s="6"/>
      <c r="M8" s="6"/>
      <c r="N8" s="6"/>
      <c r="O8" s="6"/>
      <c r="P8" s="6"/>
      <c r="S8" s="26" t="s">
        <v>10</v>
      </c>
      <c r="T8" s="27" t="s">
        <v>8</v>
      </c>
      <c r="U8" s="28"/>
      <c r="V8" s="28"/>
      <c r="W8" s="28"/>
      <c r="X8" s="28"/>
      <c r="Y8" s="28" t="s">
        <v>9</v>
      </c>
      <c r="Z8" s="29" t="s">
        <v>47</v>
      </c>
      <c r="AA8" s="17"/>
      <c r="AB8" s="21" t="s">
        <v>5</v>
      </c>
      <c r="AC8" s="19"/>
      <c r="AD8" s="19"/>
      <c r="AE8" s="19"/>
      <c r="AF8" s="19"/>
      <c r="AG8" s="12"/>
      <c r="AH8" s="39" t="s">
        <v>28</v>
      </c>
      <c r="AI8" s="19"/>
    </row>
    <row r="9" spans="1:35" s="2" customFormat="1" ht="24" x14ac:dyDescent="0.35">
      <c r="A9" s="3"/>
      <c r="B9" s="5"/>
      <c r="C9" s="5"/>
      <c r="D9" s="5"/>
      <c r="E9" s="5"/>
      <c r="F9" s="5"/>
      <c r="G9" s="5"/>
      <c r="H9" s="5"/>
      <c r="J9" s="6"/>
      <c r="K9" s="6"/>
      <c r="L9" s="6"/>
      <c r="M9" s="6"/>
      <c r="N9" s="6"/>
      <c r="O9" s="6"/>
      <c r="P9" s="6"/>
      <c r="S9" s="32" t="s">
        <v>11</v>
      </c>
      <c r="T9" s="50" t="s">
        <v>96</v>
      </c>
      <c r="U9" s="51"/>
      <c r="V9" s="51"/>
      <c r="W9" s="51"/>
      <c r="X9" s="51"/>
      <c r="Y9" s="32">
        <v>1</v>
      </c>
      <c r="Z9" s="32">
        <f t="shared" ref="Z9:Z13" si="0">(Y9*15)/3.75</f>
        <v>4</v>
      </c>
      <c r="AA9" s="17"/>
      <c r="AB9" s="21" t="s">
        <v>6</v>
      </c>
      <c r="AC9" s="11"/>
      <c r="AD9" s="11"/>
      <c r="AE9" s="11"/>
      <c r="AF9" s="11"/>
      <c r="AG9" s="37" t="s">
        <v>60</v>
      </c>
      <c r="AH9" s="41" t="s">
        <v>29</v>
      </c>
      <c r="AI9" s="11"/>
    </row>
    <row r="10" spans="1:35" ht="29" customHeight="1" x14ac:dyDescent="0.35">
      <c r="A10" s="3">
        <v>4</v>
      </c>
      <c r="B10" s="5">
        <f t="array" aca="1" ref="B10:H10" ca="1">Dias+DATE(AnoDoCal,MONTH(Jan_Val),1)-WEEKDAY(DATE(AnoDoCal,MONTH(Jan_Val),1),(InícioDaSemana="Segunda-feira")+1)+$A10*7-6</f>
        <v>44213</v>
      </c>
      <c r="C10" s="5">
        <f ca="1"/>
        <v>44214</v>
      </c>
      <c r="D10" s="5">
        <f ca="1"/>
        <v>44215</v>
      </c>
      <c r="E10" s="5">
        <f ca="1"/>
        <v>44216</v>
      </c>
      <c r="F10" s="5">
        <f ca="1"/>
        <v>44217</v>
      </c>
      <c r="G10" s="5">
        <f ca="1"/>
        <v>44218</v>
      </c>
      <c r="H10" s="5">
        <f ca="1"/>
        <v>44219</v>
      </c>
      <c r="J10" s="6">
        <f t="array" aca="1" ref="J10:P10" ca="1">Dias+DATE(AnoDoCal,MONTH(Fev_Val),1)-WEEKDAY(DATE(AnoDoCal,MONTH(Fev_Val),1),(InícioDaSemana="Segunda-feira")+1)+$A10*7-6</f>
        <v>44248</v>
      </c>
      <c r="K10" s="6">
        <f ca="1"/>
        <v>44249</v>
      </c>
      <c r="L10" s="6">
        <f ca="1"/>
        <v>44250</v>
      </c>
      <c r="M10" s="6">
        <f ca="1"/>
        <v>44251</v>
      </c>
      <c r="N10" s="6">
        <f ca="1"/>
        <v>44252</v>
      </c>
      <c r="O10" s="6">
        <f ca="1"/>
        <v>44253</v>
      </c>
      <c r="P10" s="6">
        <f ca="1"/>
        <v>44254</v>
      </c>
      <c r="S10" s="32" t="s">
        <v>12</v>
      </c>
      <c r="T10" s="50" t="s">
        <v>97</v>
      </c>
      <c r="U10" s="51"/>
      <c r="V10" s="51"/>
      <c r="W10" s="51"/>
      <c r="X10" s="51"/>
      <c r="Y10" s="32">
        <v>4</v>
      </c>
      <c r="Z10" s="32">
        <f t="shared" si="0"/>
        <v>16</v>
      </c>
      <c r="AA10" s="9"/>
      <c r="AB10" s="21" t="s">
        <v>7</v>
      </c>
      <c r="AC10" s="11"/>
      <c r="AD10" s="11"/>
      <c r="AE10" s="11"/>
      <c r="AF10" s="11"/>
      <c r="AG10" s="35" t="s">
        <v>68</v>
      </c>
      <c r="AH10" s="11"/>
      <c r="AI10" s="11"/>
    </row>
    <row r="11" spans="1:35" ht="25" customHeight="1" x14ac:dyDescent="0.35">
      <c r="A11" s="3">
        <v>5</v>
      </c>
      <c r="B11" s="5">
        <f t="array" aca="1" ref="B11:H11" ca="1">Dias+DATE(AnoDoCal,MONTH(Jan_Val),1)-WEEKDAY(DATE(AnoDoCal,MONTH(Jan_Val),1),(InícioDaSemana="Segunda-feira")+1)+$A11*7-6</f>
        <v>44220</v>
      </c>
      <c r="C11" s="5">
        <f ca="1"/>
        <v>44221</v>
      </c>
      <c r="D11" s="5">
        <f ca="1"/>
        <v>44222</v>
      </c>
      <c r="E11" s="5">
        <f ca="1"/>
        <v>44223</v>
      </c>
      <c r="F11" s="5">
        <f ca="1"/>
        <v>44224</v>
      </c>
      <c r="G11" s="5">
        <f ca="1"/>
        <v>44225</v>
      </c>
      <c r="H11" s="5">
        <f ca="1"/>
        <v>44226</v>
      </c>
      <c r="J11" s="6">
        <f t="array" aca="1" ref="J11:P11" ca="1">Dias+DATE(AnoDoCal,MONTH(Fev_Val),1)-WEEKDAY(DATE(AnoDoCal,MONTH(Fev_Val),1),(InícioDaSemana="Segunda-feira")+1)+$A11*7-6</f>
        <v>44255</v>
      </c>
      <c r="K11" s="6">
        <f ca="1"/>
        <v>44256</v>
      </c>
      <c r="L11" s="6">
        <f ca="1"/>
        <v>44257</v>
      </c>
      <c r="M11" s="6">
        <f ca="1"/>
        <v>44258</v>
      </c>
      <c r="N11" s="6">
        <f ca="1"/>
        <v>44259</v>
      </c>
      <c r="O11" s="6">
        <f ca="1"/>
        <v>44260</v>
      </c>
      <c r="P11" s="6">
        <f ca="1"/>
        <v>44261</v>
      </c>
      <c r="S11" s="32" t="s">
        <v>13</v>
      </c>
      <c r="T11" s="50" t="s">
        <v>98</v>
      </c>
      <c r="U11" s="51"/>
      <c r="V11" s="51"/>
      <c r="W11" s="51"/>
      <c r="X11" s="51"/>
      <c r="Y11" s="32">
        <v>4</v>
      </c>
      <c r="Z11" s="32">
        <f t="shared" si="0"/>
        <v>16</v>
      </c>
      <c r="AA11" s="9"/>
      <c r="AB11" s="22" t="s">
        <v>5</v>
      </c>
      <c r="AC11" s="9"/>
      <c r="AD11" s="9"/>
      <c r="AE11" s="9"/>
      <c r="AF11" s="9"/>
      <c r="AG11" s="9"/>
      <c r="AH11" s="40" t="s">
        <v>30</v>
      </c>
      <c r="AI11" s="9"/>
    </row>
    <row r="12" spans="1:35" ht="26.5" customHeight="1" x14ac:dyDescent="0.35">
      <c r="A12" s="3">
        <v>6</v>
      </c>
      <c r="B12" s="5">
        <f t="array" aca="1" ref="B12:H12" ca="1">Dias+DATE(AnoDoCal,MONTH(Jan_Val),1)-WEEKDAY(DATE(AnoDoCal,MONTH(Jan_Val),1),(InícioDaSemana="Segunda-feira")+1)+$A12*7-6</f>
        <v>44227</v>
      </c>
      <c r="C12" s="5">
        <f ca="1"/>
        <v>44228</v>
      </c>
      <c r="D12" s="5">
        <f ca="1"/>
        <v>44229</v>
      </c>
      <c r="E12" s="5">
        <f ca="1"/>
        <v>44230</v>
      </c>
      <c r="F12" s="5">
        <f ca="1"/>
        <v>44231</v>
      </c>
      <c r="G12" s="5">
        <f ca="1"/>
        <v>44232</v>
      </c>
      <c r="H12" s="5">
        <f ca="1"/>
        <v>44233</v>
      </c>
      <c r="J12" s="6">
        <f t="array" aca="1" ref="J12:P12" ca="1">Dias+DATE(AnoDoCal,MONTH(Fev_Val),1)-WEEKDAY(DATE(AnoDoCal,MONTH(Fev_Val),1),(InícioDaSemana="Segunda-feira")+1)+$A12*7-6</f>
        <v>44262</v>
      </c>
      <c r="K12" s="6">
        <f ca="1"/>
        <v>44263</v>
      </c>
      <c r="L12" s="6">
        <f ca="1"/>
        <v>44264</v>
      </c>
      <c r="M12" s="6">
        <f ca="1"/>
        <v>44265</v>
      </c>
      <c r="N12" s="6">
        <f ca="1"/>
        <v>44266</v>
      </c>
      <c r="O12" s="6">
        <f ca="1"/>
        <v>44267</v>
      </c>
      <c r="P12" s="6">
        <f ca="1"/>
        <v>44268</v>
      </c>
      <c r="S12" s="32" t="s">
        <v>15</v>
      </c>
      <c r="T12" s="50" t="s">
        <v>99</v>
      </c>
      <c r="U12" s="51"/>
      <c r="V12" s="51"/>
      <c r="W12" s="51"/>
      <c r="X12" s="51"/>
      <c r="Y12" s="32">
        <v>2</v>
      </c>
      <c r="Z12" s="28">
        <f t="shared" si="0"/>
        <v>8</v>
      </c>
      <c r="AA12" s="14"/>
      <c r="AB12" s="21" t="s">
        <v>6</v>
      </c>
      <c r="AC12" s="11"/>
      <c r="AD12" s="11"/>
      <c r="AE12" s="11"/>
      <c r="AF12" s="11"/>
      <c r="AG12" s="33" t="s">
        <v>32</v>
      </c>
      <c r="AH12" s="41" t="s">
        <v>31</v>
      </c>
      <c r="AI12" s="11"/>
    </row>
    <row r="13" spans="1:35" ht="26" customHeight="1" x14ac:dyDescent="0.35">
      <c r="A13" s="4"/>
      <c r="B13" s="58" t="str">
        <f ca="1">UPPER(TEXT(Mar_Val,"MMMM"))</f>
        <v>MARÇO</v>
      </c>
      <c r="C13" s="58"/>
      <c r="D13" s="58"/>
      <c r="E13" s="58"/>
      <c r="F13" s="58"/>
      <c r="G13" s="58"/>
      <c r="H13" s="58"/>
      <c r="J13" s="58" t="str">
        <f ca="1">UPPER(TEXT(Apl_Val,"MMMM"))</f>
        <v>ABRIL</v>
      </c>
      <c r="K13" s="58"/>
      <c r="L13" s="58"/>
      <c r="M13" s="58"/>
      <c r="N13" s="58"/>
      <c r="O13" s="58"/>
      <c r="P13" s="58"/>
      <c r="S13" s="32" t="s">
        <v>16</v>
      </c>
      <c r="T13" s="50" t="s">
        <v>100</v>
      </c>
      <c r="U13" s="51"/>
      <c r="V13" s="51"/>
      <c r="W13" s="51"/>
      <c r="X13" s="51"/>
      <c r="Y13" s="32">
        <v>3</v>
      </c>
      <c r="Z13" s="32">
        <f t="shared" si="0"/>
        <v>12</v>
      </c>
      <c r="AB13" s="21" t="s">
        <v>7</v>
      </c>
      <c r="AC13" s="10"/>
      <c r="AD13" s="10"/>
      <c r="AE13" s="10"/>
      <c r="AF13" s="10"/>
      <c r="AG13" s="36" t="s">
        <v>70</v>
      </c>
      <c r="AH13" s="10"/>
      <c r="AI13" s="10"/>
    </row>
    <row r="14" spans="1:35" ht="24" x14ac:dyDescent="0.35">
      <c r="A14" s="4"/>
      <c r="B14" s="1" t="str">
        <f>CHOOSE(1+(InícioDaSemana="Segunda-feira"),"D","S","T","Q","Q","S","S","D")</f>
        <v>D</v>
      </c>
      <c r="C14" s="1" t="str">
        <f>CHOOSE(2+(InícioDaSemana="Segunda-feira"),"D","S","T","Q","Q","S","S","D")</f>
        <v>S</v>
      </c>
      <c r="D14" s="1" t="str">
        <f>CHOOSE(3+(InícioDaSemana="Segunda-feira"),"D","S","T","Q","Q","S","S","D")</f>
        <v>T</v>
      </c>
      <c r="E14" s="1" t="str">
        <f>CHOOSE(4+(InícioDaSemana="Segunda-feira"),"D","S","T","Q","Q","S","S","D")</f>
        <v>Q</v>
      </c>
      <c r="F14" s="1" t="str">
        <f>CHOOSE(5+(InícioDaSemana="Segunda-feira"),"D","S","T","Q","Q","S","S","D")</f>
        <v>Q</v>
      </c>
      <c r="G14" s="1" t="str">
        <f>CHOOSE(6+(InícioDaSemana="Segunda-feira"),"D","S","T","Q","Q","S","S","D")</f>
        <v>S</v>
      </c>
      <c r="H14" s="1" t="str">
        <f>CHOOSE(7+(InícioDaSemana="Segunda-feira"),"D","S","T","Q","Q","S","S","D")</f>
        <v>S</v>
      </c>
      <c r="J14" s="1" t="str">
        <f>CHOOSE(1+(InícioDaSemana="Segunda-feira"),"D","S","T","Q","Q","S","S","D")</f>
        <v>D</v>
      </c>
      <c r="K14" s="1" t="str">
        <f>CHOOSE(2+(InícioDaSemana="Segunda-feira"),"D","S","T","Q","Q","S","S","D")</f>
        <v>S</v>
      </c>
      <c r="L14" s="1" t="str">
        <f>CHOOSE(3+(InícioDaSemana="Segunda-feira"),"D","S","T","Q","Q","S","S","D")</f>
        <v>T</v>
      </c>
      <c r="M14" s="1" t="str">
        <f>CHOOSE(4+(InícioDaSemana="Segunda-feira"),"D","S","T","Q","Q","S","S","D")</f>
        <v>Q</v>
      </c>
      <c r="N14" s="1" t="str">
        <f>CHOOSE(5+(InícioDaSemana="Segunda-feira"),"D","S","T","Q","Q","S","S","D")</f>
        <v>Q</v>
      </c>
      <c r="O14" s="1" t="str">
        <f>CHOOSE(6+(InícioDaSemana="Segunda-feira"),"D","S","T","Q","Q","S","S","D")</f>
        <v>S</v>
      </c>
      <c r="P14" s="1" t="str">
        <f>CHOOSE(7+(InícioDaSemana="Segunda-feira"),"D","S","T","Q","Q","S","S","D")</f>
        <v>S</v>
      </c>
      <c r="S14" s="32" t="s">
        <v>17</v>
      </c>
      <c r="T14" s="50" t="s">
        <v>101</v>
      </c>
      <c r="U14" s="51"/>
      <c r="V14" s="51"/>
      <c r="W14" s="51"/>
      <c r="X14" s="51"/>
      <c r="Y14" s="32">
        <v>3</v>
      </c>
      <c r="Z14" s="32">
        <f>(Y14*15)/3.75</f>
        <v>12</v>
      </c>
      <c r="AB14" s="21" t="s">
        <v>5</v>
      </c>
      <c r="AC14" s="10"/>
      <c r="AD14" s="10"/>
      <c r="AE14" s="10"/>
      <c r="AF14" s="10"/>
      <c r="AG14" s="10"/>
      <c r="AH14" s="39" t="s">
        <v>33</v>
      </c>
      <c r="AI14" s="10"/>
    </row>
    <row r="15" spans="1:35" ht="24" x14ac:dyDescent="0.35">
      <c r="A15" s="4"/>
      <c r="B15" s="6">
        <f t="array" aca="1" ref="B15:H15" ca="1">Dias+DATE(AnoDoCal,MONTH(Mar_Val),1)-WEEKDAY(DATE(AnoDoCal,MONTH(Mar_Val),1),(InícioDaSemana="Segunda-feira")+1)+$A4*7-6</f>
        <v>44255</v>
      </c>
      <c r="C15" s="6">
        <f ca="1"/>
        <v>44256</v>
      </c>
      <c r="D15" s="6">
        <f ca="1"/>
        <v>44257</v>
      </c>
      <c r="E15" s="6">
        <f ca="1"/>
        <v>44258</v>
      </c>
      <c r="F15" s="6">
        <f ca="1"/>
        <v>44259</v>
      </c>
      <c r="G15" s="6">
        <f ca="1"/>
        <v>44260</v>
      </c>
      <c r="H15" s="6">
        <f ca="1"/>
        <v>44261</v>
      </c>
      <c r="J15" s="6">
        <f t="array" aca="1" ref="J15:P15" ca="1">Dias+DATE(AnoDoCal,MONTH(Apl_Val),1)-WEEKDAY(DATE(AnoDoCal,MONTH(Apl_Val),1),(InícioDaSemana="Segunda-feira")+1)+$A4*7-6</f>
        <v>44283</v>
      </c>
      <c r="K15" s="6">
        <f ca="1"/>
        <v>44284</v>
      </c>
      <c r="L15" s="6">
        <f ca="1"/>
        <v>44285</v>
      </c>
      <c r="M15" s="6">
        <f ca="1"/>
        <v>44286</v>
      </c>
      <c r="N15" s="8">
        <f ca="1"/>
        <v>44287</v>
      </c>
      <c r="O15" s="8">
        <f ca="1"/>
        <v>44288</v>
      </c>
      <c r="P15" s="6">
        <f ca="1"/>
        <v>44289</v>
      </c>
      <c r="S15" s="32" t="s">
        <v>14</v>
      </c>
      <c r="T15" s="50" t="s">
        <v>102</v>
      </c>
      <c r="U15" s="51"/>
      <c r="V15" s="51"/>
      <c r="W15" s="51"/>
      <c r="X15" s="51"/>
      <c r="Y15" s="32">
        <v>2</v>
      </c>
      <c r="Z15" s="32">
        <f>(Y15*15)/3.75</f>
        <v>8</v>
      </c>
      <c r="AB15" s="21" t="s">
        <v>6</v>
      </c>
      <c r="AC15" s="10"/>
      <c r="AD15" s="10"/>
      <c r="AE15" s="10"/>
      <c r="AF15" s="10"/>
      <c r="AG15" s="37" t="s">
        <v>61</v>
      </c>
      <c r="AH15" s="41" t="s">
        <v>34</v>
      </c>
      <c r="AI15" s="10"/>
    </row>
    <row r="16" spans="1:35" ht="24" x14ac:dyDescent="0.35">
      <c r="A16" s="4"/>
      <c r="B16" s="6">
        <f t="array" aca="1" ref="B16:H16" ca="1">Dias+DATE(AnoDoCal,MONTH(Mar_Val),1)-WEEKDAY(DATE(AnoDoCal,MONTH(Mar_Val),1),(InícioDaSemana="Segunda-feira")+1)+$A5*7-6</f>
        <v>44262</v>
      </c>
      <c r="C16" s="6">
        <f ca="1"/>
        <v>44263</v>
      </c>
      <c r="D16" s="6">
        <f ca="1"/>
        <v>44264</v>
      </c>
      <c r="E16" s="6">
        <f ca="1"/>
        <v>44265</v>
      </c>
      <c r="F16" s="6">
        <f ca="1"/>
        <v>44266</v>
      </c>
      <c r="G16" s="6">
        <f ca="1"/>
        <v>44267</v>
      </c>
      <c r="H16" s="6">
        <f ca="1"/>
        <v>44268</v>
      </c>
      <c r="J16" s="6">
        <f t="array" aca="1" ref="J16:P16" ca="1">Dias+DATE(AnoDoCal,MONTH(Apl_Val),1)-WEEKDAY(DATE(AnoDoCal,MONTH(Apl_Val),1),(InícioDaSemana="Segunda-feira")+1)+$A5*7-6</f>
        <v>44290</v>
      </c>
      <c r="K16" s="6">
        <f ca="1"/>
        <v>44291</v>
      </c>
      <c r="L16" s="6">
        <f ca="1"/>
        <v>44292</v>
      </c>
      <c r="M16" s="6">
        <f ca="1"/>
        <v>44293</v>
      </c>
      <c r="N16" s="7">
        <f ca="1"/>
        <v>44294</v>
      </c>
      <c r="O16" s="7">
        <f ca="1"/>
        <v>44295</v>
      </c>
      <c r="P16" s="6">
        <f ca="1"/>
        <v>44296</v>
      </c>
      <c r="S16" s="25"/>
      <c r="T16" s="25"/>
      <c r="U16" s="25"/>
      <c r="V16" s="59" t="s">
        <v>103</v>
      </c>
      <c r="W16" s="59"/>
      <c r="X16" s="59"/>
      <c r="Y16" s="32">
        <f>SUM(Y9:Y15)</f>
        <v>19</v>
      </c>
      <c r="Z16" s="32">
        <f>SUM(Z9:Z15)</f>
        <v>76</v>
      </c>
      <c r="AB16" s="21" t="s">
        <v>7</v>
      </c>
      <c r="AC16" s="10"/>
      <c r="AD16" s="10"/>
      <c r="AE16" s="10"/>
      <c r="AF16" s="10"/>
      <c r="AG16" s="35" t="s">
        <v>71</v>
      </c>
      <c r="AH16" s="10"/>
      <c r="AI16" s="10"/>
    </row>
    <row r="17" spans="1:35" ht="16" customHeight="1" x14ac:dyDescent="0.35">
      <c r="A17" s="4"/>
      <c r="B17" s="6">
        <f t="array" aca="1" ref="B17:H17" ca="1">Dias+DATE(AnoDoCal,MONTH(Mar_Val),1)-WEEKDAY(DATE(AnoDoCal,MONTH(Mar_Val),1),(InícioDaSemana="Segunda-feira")+1)+$A6*7-6</f>
        <v>44269</v>
      </c>
      <c r="C17" s="6">
        <f ca="1"/>
        <v>44270</v>
      </c>
      <c r="D17" s="6">
        <f ca="1"/>
        <v>44271</v>
      </c>
      <c r="E17" s="6">
        <f ca="1"/>
        <v>44272</v>
      </c>
      <c r="F17" s="6">
        <f ca="1"/>
        <v>44273</v>
      </c>
      <c r="G17" s="6">
        <f ca="1"/>
        <v>44274</v>
      </c>
      <c r="H17" s="6">
        <f ca="1"/>
        <v>44275</v>
      </c>
      <c r="J17" s="6">
        <f t="array" aca="1" ref="J17:P17" ca="1">Dias+DATE(AnoDoCal,MONTH(Apl_Val),1)-WEEKDAY(DATE(AnoDoCal,MONTH(Apl_Val),1),(InícioDaSemana="Segunda-feira")+1)+$A6*7-6</f>
        <v>44297</v>
      </c>
      <c r="K17" s="6">
        <f ca="1"/>
        <v>44298</v>
      </c>
      <c r="L17" s="6">
        <f ca="1"/>
        <v>44299</v>
      </c>
      <c r="M17" s="6">
        <f ca="1"/>
        <v>44300</v>
      </c>
      <c r="N17" s="7">
        <f ca="1"/>
        <v>44301</v>
      </c>
      <c r="O17" s="7">
        <f ca="1"/>
        <v>44302</v>
      </c>
      <c r="P17" s="6">
        <f ca="1"/>
        <v>44303</v>
      </c>
      <c r="S17" s="56" t="s">
        <v>104</v>
      </c>
      <c r="T17" s="56"/>
      <c r="U17" s="56"/>
      <c r="V17" s="56"/>
      <c r="W17" s="56"/>
      <c r="X17" s="56"/>
      <c r="Y17" s="49">
        <v>14</v>
      </c>
    </row>
    <row r="18" spans="1:35" ht="16" customHeight="1" x14ac:dyDescent="0.35">
      <c r="A18" s="4"/>
      <c r="B18" s="6">
        <f t="array" aca="1" ref="B18:H18" ca="1">Dias+DATE(AnoDoCal,MONTH(Mar_Val),1)-WEEKDAY(DATE(AnoDoCal,MONTH(Mar_Val),1),(InícioDaSemana="Segunda-feira")+1)+$A10*7-6</f>
        <v>44276</v>
      </c>
      <c r="C18" s="6">
        <f ca="1"/>
        <v>44277</v>
      </c>
      <c r="D18" s="6">
        <f ca="1"/>
        <v>44278</v>
      </c>
      <c r="E18" s="6">
        <f ca="1"/>
        <v>44279</v>
      </c>
      <c r="F18" s="7">
        <f ca="1"/>
        <v>44280</v>
      </c>
      <c r="G18" s="7">
        <f ca="1"/>
        <v>44281</v>
      </c>
      <c r="H18" s="6">
        <f ca="1"/>
        <v>44282</v>
      </c>
      <c r="J18" s="6">
        <f t="array" aca="1" ref="J18:P18" ca="1">Dias+DATE(AnoDoCal,MONTH(Apl_Val),1)-WEEKDAY(DATE(AnoDoCal,MONTH(Apl_Val),1),(InícioDaSemana="Segunda-feira")+1)+$A10*7-6</f>
        <v>44304</v>
      </c>
      <c r="K18" s="6">
        <f ca="1"/>
        <v>44305</v>
      </c>
      <c r="L18" s="6">
        <f ca="1"/>
        <v>44306</v>
      </c>
      <c r="M18" s="6">
        <f ca="1"/>
        <v>44307</v>
      </c>
      <c r="N18" s="7">
        <f ca="1"/>
        <v>44308</v>
      </c>
      <c r="O18" s="7">
        <f ca="1"/>
        <v>44309</v>
      </c>
      <c r="P18" s="6">
        <f ca="1"/>
        <v>44310</v>
      </c>
    </row>
    <row r="19" spans="1:35" ht="16" customHeight="1" thickBot="1" x14ac:dyDescent="0.4">
      <c r="A19" s="4"/>
      <c r="B19" s="6">
        <f t="array" aca="1" ref="B19:H19" ca="1">Dias+DATE(AnoDoCal,MONTH(Mar_Val),1)-WEEKDAY(DATE(AnoDoCal,MONTH(Mar_Val),1),(InícioDaSemana="Segunda-feira")+1)+$A11*7-6</f>
        <v>44283</v>
      </c>
      <c r="C19" s="6">
        <f ca="1"/>
        <v>44284</v>
      </c>
      <c r="D19" s="6">
        <f ca="1"/>
        <v>44285</v>
      </c>
      <c r="E19" s="6">
        <f ca="1"/>
        <v>44286</v>
      </c>
      <c r="F19" s="6">
        <f ca="1"/>
        <v>44287</v>
      </c>
      <c r="G19" s="6">
        <f ca="1"/>
        <v>44288</v>
      </c>
      <c r="H19" s="6">
        <f ca="1"/>
        <v>44289</v>
      </c>
      <c r="J19" s="6">
        <f t="array" aca="1" ref="J19:P19" ca="1">Dias+DATE(AnoDoCal,MONTH(Apl_Val),1)-WEEKDAY(DATE(AnoDoCal,MONTH(Apl_Val),1),(InícioDaSemana="Segunda-feira")+1)+$A11*7-6</f>
        <v>44311</v>
      </c>
      <c r="K19" s="6">
        <f ca="1"/>
        <v>44312</v>
      </c>
      <c r="L19" s="6">
        <f ca="1"/>
        <v>44313</v>
      </c>
      <c r="M19" s="6">
        <f ca="1"/>
        <v>44314</v>
      </c>
      <c r="N19" s="7">
        <f ca="1"/>
        <v>44315</v>
      </c>
      <c r="O19" s="7">
        <f ca="1"/>
        <v>44316</v>
      </c>
      <c r="P19" s="6">
        <f ca="1"/>
        <v>44317</v>
      </c>
      <c r="S19" s="54" t="s">
        <v>35</v>
      </c>
      <c r="T19" s="54"/>
      <c r="U19" s="54"/>
      <c r="V19" s="54"/>
      <c r="W19" s="54"/>
      <c r="X19" s="54"/>
      <c r="Y19" s="54"/>
      <c r="Z19" s="54"/>
      <c r="AB19" s="54" t="s">
        <v>46</v>
      </c>
      <c r="AC19" s="54"/>
      <c r="AD19" s="54"/>
      <c r="AE19" s="54"/>
      <c r="AF19" s="54"/>
      <c r="AG19" s="54"/>
      <c r="AH19" s="54"/>
      <c r="AI19" s="54"/>
    </row>
    <row r="20" spans="1:35" ht="21.75" customHeight="1" thickTop="1" x14ac:dyDescent="0.35">
      <c r="A20" s="4"/>
      <c r="B20" s="6">
        <f t="array" aca="1" ref="B20:H20" ca="1">Dias+DATE(AnoDoCal,MONTH(Mar_Val),1)-WEEKDAY(DATE(AnoDoCal,MONTH(Mar_Val),1),(InícioDaSemana="Segunda-feira")+1)+$A12*7-6</f>
        <v>44290</v>
      </c>
      <c r="C20" s="6">
        <f ca="1"/>
        <v>44291</v>
      </c>
      <c r="D20" s="6">
        <f ca="1"/>
        <v>44292</v>
      </c>
      <c r="E20" s="6">
        <f ca="1"/>
        <v>44293</v>
      </c>
      <c r="F20" s="6">
        <f ca="1"/>
        <v>44294</v>
      </c>
      <c r="G20" s="6">
        <f ca="1"/>
        <v>44295</v>
      </c>
      <c r="H20" s="6">
        <f ca="1"/>
        <v>44296</v>
      </c>
      <c r="J20" s="6">
        <f t="array" aca="1" ref="J20:P20" ca="1">Dias+DATE(AnoDoCal,MONTH(Apl_Val),1)-WEEKDAY(DATE(AnoDoCal,MONTH(Apl_Val),1),(InícioDaSemana="Segunda-feira")+1)+$A12*7-6</f>
        <v>44318</v>
      </c>
      <c r="K20" s="6">
        <f ca="1"/>
        <v>44319</v>
      </c>
      <c r="L20" s="6">
        <f ca="1"/>
        <v>44320</v>
      </c>
      <c r="M20" s="6">
        <f ca="1"/>
        <v>44321</v>
      </c>
      <c r="N20" s="6">
        <f ca="1"/>
        <v>44322</v>
      </c>
      <c r="O20" s="6">
        <f ca="1"/>
        <v>44323</v>
      </c>
      <c r="P20" s="6">
        <f ca="1"/>
        <v>44324</v>
      </c>
      <c r="S20" s="23"/>
      <c r="T20" s="15" t="s">
        <v>1</v>
      </c>
      <c r="U20" s="15" t="s">
        <v>2</v>
      </c>
      <c r="V20" s="15" t="s">
        <v>3</v>
      </c>
      <c r="W20" s="15" t="s">
        <v>4</v>
      </c>
      <c r="X20" s="15" t="s">
        <v>4</v>
      </c>
      <c r="Y20" s="15" t="s">
        <v>2</v>
      </c>
      <c r="Z20" s="15" t="s">
        <v>2</v>
      </c>
      <c r="AB20" s="23"/>
      <c r="AC20" s="15" t="s">
        <v>1</v>
      </c>
      <c r="AD20" s="15" t="s">
        <v>2</v>
      </c>
      <c r="AE20" s="15" t="s">
        <v>3</v>
      </c>
      <c r="AF20" s="15" t="s">
        <v>4</v>
      </c>
      <c r="AG20" s="15" t="s">
        <v>4</v>
      </c>
      <c r="AH20" s="15" t="s">
        <v>2</v>
      </c>
      <c r="AI20" s="15" t="s">
        <v>2</v>
      </c>
    </row>
    <row r="21" spans="1:35" ht="15.5" x14ac:dyDescent="0.35">
      <c r="A21" s="4"/>
      <c r="B21" s="58" t="str">
        <f ca="1">UPPER(TEXT(Maio_Val,"MMMM"))</f>
        <v>MAIO</v>
      </c>
      <c r="C21" s="58"/>
      <c r="D21" s="58"/>
      <c r="E21" s="58"/>
      <c r="F21" s="58"/>
      <c r="G21" s="58"/>
      <c r="H21" s="58"/>
      <c r="J21" s="58" t="str">
        <f ca="1">UPPER(TEXT(Jun_Val,"MMMM"))</f>
        <v>JUNHO</v>
      </c>
      <c r="K21" s="58"/>
      <c r="L21" s="58"/>
      <c r="M21" s="58"/>
      <c r="N21" s="58"/>
      <c r="O21" s="58"/>
      <c r="P21" s="58"/>
      <c r="S21" s="2"/>
      <c r="T21" s="11"/>
      <c r="U21" s="11"/>
      <c r="V21" s="11"/>
      <c r="W21" s="11"/>
      <c r="X21" s="16"/>
      <c r="Y21" s="16"/>
      <c r="Z21" s="11"/>
      <c r="AB21" s="2"/>
      <c r="AC21" s="11"/>
      <c r="AD21" s="11"/>
      <c r="AE21" s="11"/>
      <c r="AF21" s="11"/>
      <c r="AG21" s="16"/>
      <c r="AH21" s="16"/>
      <c r="AI21" s="11"/>
    </row>
    <row r="22" spans="1:35" ht="24" x14ac:dyDescent="0.35">
      <c r="A22" s="4"/>
      <c r="B22" s="1" t="str">
        <f>CHOOSE(1+(InícioDaSemana="Segunda-feira"),"D","S","T","Q","Q","S","S","D")</f>
        <v>D</v>
      </c>
      <c r="C22" s="1" t="str">
        <f>CHOOSE(2+(InícioDaSemana="Segunda-feira"),"D","S","T","Q","Q","S","S","D")</f>
        <v>S</v>
      </c>
      <c r="D22" s="1" t="str">
        <f>CHOOSE(3+(InícioDaSemana="Segunda-feira"),"D","S","T","Q","Q","S","S","D")</f>
        <v>T</v>
      </c>
      <c r="E22" s="1" t="str">
        <f>CHOOSE(4+(InícioDaSemana="Segunda-feira"),"D","S","T","Q","Q","S","S","D")</f>
        <v>Q</v>
      </c>
      <c r="F22" s="1" t="str">
        <f>CHOOSE(5+(InícioDaSemana="Segunda-feira"),"D","S","T","Q","Q","S","S","D")</f>
        <v>Q</v>
      </c>
      <c r="G22" s="1" t="str">
        <f>CHOOSE(6+(InícioDaSemana="Segunda-feira"),"D","S","T","Q","Q","S","S","D")</f>
        <v>S</v>
      </c>
      <c r="H22" s="1" t="str">
        <f>CHOOSE(7+(InícioDaSemana="Segunda-feira"),"D","S","T","Q","Q","S","S","D")</f>
        <v>S</v>
      </c>
      <c r="J22" s="1" t="str">
        <f>CHOOSE(1+(InícioDaSemana="Segunda-feira"),"D","S","T","Q","Q","S","S","D")</f>
        <v>D</v>
      </c>
      <c r="K22" s="1" t="str">
        <f>CHOOSE(2+(InícioDaSemana="Segunda-feira"),"D","S","T","Q","Q","S","S","D")</f>
        <v>S</v>
      </c>
      <c r="L22" s="1" t="str">
        <f>CHOOSE(3+(InícioDaSemana="Segunda-feira"),"D","S","T","Q","Q","S","S","D")</f>
        <v>T</v>
      </c>
      <c r="M22" s="1" t="str">
        <f>CHOOSE(4+(InícioDaSemana="Segunda-feira"),"D","S","T","Q","Q","S","S","D")</f>
        <v>Q</v>
      </c>
      <c r="N22" s="1" t="str">
        <f>CHOOSE(5+(InícioDaSemana="Segunda-feira"),"D","S","T","Q","Q","S","S","D")</f>
        <v>Q</v>
      </c>
      <c r="O22" s="1" t="str">
        <f>CHOOSE(6+(InícioDaSemana="Segunda-feira"),"D","S","T","Q","Q","S","S","D")</f>
        <v>S</v>
      </c>
      <c r="P22" s="1" t="str">
        <f>CHOOSE(7+(InícioDaSemana="Segunda-feira"),"D","S","T","Q","Q","S","S","D")</f>
        <v>S</v>
      </c>
      <c r="S22" s="21" t="s">
        <v>5</v>
      </c>
      <c r="T22" s="11"/>
      <c r="U22" s="11"/>
      <c r="V22" s="11"/>
      <c r="W22" s="11"/>
      <c r="X22" s="13"/>
      <c r="Y22" s="39" t="s">
        <v>38</v>
      </c>
      <c r="Z22" s="11"/>
      <c r="AB22" s="21" t="s">
        <v>5</v>
      </c>
      <c r="AC22" s="11"/>
      <c r="AD22" s="11"/>
      <c r="AE22" s="11"/>
      <c r="AF22" s="11"/>
      <c r="AG22" s="13"/>
      <c r="AH22" s="39" t="s">
        <v>48</v>
      </c>
      <c r="AI22" s="11"/>
    </row>
    <row r="23" spans="1:35" ht="24" x14ac:dyDescent="0.35">
      <c r="A23" s="4">
        <v>1</v>
      </c>
      <c r="B23" s="6">
        <f t="array" aca="1" ref="B23:H23" ca="1">Dias+DATE(AnoDoCal,MONTH(Maio_Val),1)-WEEKDAY(DATE(AnoDoCal,MONTH(Maio_Val),1),(InícioDaSemana="Segunda-feira")+1)+$A23*7-6</f>
        <v>44311</v>
      </c>
      <c r="C23" s="6">
        <f ca="1"/>
        <v>44312</v>
      </c>
      <c r="D23" s="6">
        <f ca="1"/>
        <v>44313</v>
      </c>
      <c r="E23" s="6">
        <f ca="1"/>
        <v>44314</v>
      </c>
      <c r="F23" s="6">
        <f ca="1"/>
        <v>44315</v>
      </c>
      <c r="G23" s="6">
        <f ca="1"/>
        <v>44316</v>
      </c>
      <c r="H23" s="6">
        <f ca="1"/>
        <v>44317</v>
      </c>
      <c r="J23" s="6">
        <f t="array" aca="1" ref="J23:P23" ca="1">Dias+DATE(AnoDoCal,MONTH(Jun_Val),1)-WEEKDAY(DATE(AnoDoCal,MONTH(Jun_Val),1),(InícioDaSemana="Segunda-feira")+1)+$A23*7-6</f>
        <v>44346</v>
      </c>
      <c r="K23" s="6">
        <f ca="1"/>
        <v>44347</v>
      </c>
      <c r="L23" s="6">
        <f ca="1"/>
        <v>44348</v>
      </c>
      <c r="M23" s="6">
        <f ca="1"/>
        <v>44349</v>
      </c>
      <c r="N23" s="7">
        <f ca="1"/>
        <v>44350</v>
      </c>
      <c r="O23" s="7">
        <f ca="1"/>
        <v>44351</v>
      </c>
      <c r="P23" s="6">
        <f ca="1"/>
        <v>44352</v>
      </c>
      <c r="S23" s="21" t="s">
        <v>6</v>
      </c>
      <c r="T23" s="11"/>
      <c r="U23" s="11"/>
      <c r="V23" s="11"/>
      <c r="W23" s="11"/>
      <c r="X23" s="33" t="s">
        <v>36</v>
      </c>
      <c r="Y23" s="41" t="s">
        <v>39</v>
      </c>
      <c r="Z23" s="11"/>
      <c r="AB23" s="21" t="s">
        <v>6</v>
      </c>
      <c r="AC23" s="11"/>
      <c r="AD23" s="11"/>
      <c r="AE23" s="11"/>
      <c r="AF23" s="11"/>
      <c r="AG23" s="33" t="s">
        <v>56</v>
      </c>
      <c r="AH23" s="41" t="s">
        <v>49</v>
      </c>
      <c r="AI23" s="11"/>
    </row>
    <row r="24" spans="1:35" ht="24" x14ac:dyDescent="0.35">
      <c r="A24" s="4">
        <v>2</v>
      </c>
      <c r="B24" s="6">
        <f t="array" aca="1" ref="B24:H24" ca="1">Dias+DATE(AnoDoCal,MONTH(Maio_Val),1)-WEEKDAY(DATE(AnoDoCal,MONTH(Maio_Val),1),(InícioDaSemana="Segunda-feira")+1)+$A24*7-6</f>
        <v>44318</v>
      </c>
      <c r="C24" s="6">
        <f ca="1"/>
        <v>44319</v>
      </c>
      <c r="D24" s="6">
        <f ca="1"/>
        <v>44320</v>
      </c>
      <c r="E24" s="6">
        <f ca="1"/>
        <v>44321</v>
      </c>
      <c r="F24" s="7">
        <f ca="1"/>
        <v>44322</v>
      </c>
      <c r="G24" s="7">
        <f ca="1"/>
        <v>44323</v>
      </c>
      <c r="H24" s="6">
        <f ca="1"/>
        <v>44324</v>
      </c>
      <c r="J24" s="6">
        <f t="array" aca="1" ref="J24:P24" ca="1">Dias+DATE(AnoDoCal,MONTH(Jun_Val),1)-WEEKDAY(DATE(AnoDoCal,MONTH(Jun_Val),1),(InícioDaSemana="Segunda-feira")+1)+$A24*7-6</f>
        <v>44353</v>
      </c>
      <c r="K24" s="6">
        <f ca="1"/>
        <v>44354</v>
      </c>
      <c r="L24" s="6">
        <f ca="1"/>
        <v>44355</v>
      </c>
      <c r="M24" s="6">
        <f ca="1"/>
        <v>44356</v>
      </c>
      <c r="N24" s="7">
        <f ca="1"/>
        <v>44357</v>
      </c>
      <c r="O24" s="7">
        <f ca="1"/>
        <v>44358</v>
      </c>
      <c r="P24" s="6">
        <f ca="1"/>
        <v>44359</v>
      </c>
      <c r="S24" s="21" t="s">
        <v>7</v>
      </c>
      <c r="T24" s="11"/>
      <c r="U24" s="11"/>
      <c r="V24" s="11"/>
      <c r="W24" s="11"/>
      <c r="X24" s="36" t="s">
        <v>72</v>
      </c>
      <c r="Y24" s="13"/>
      <c r="Z24" s="11"/>
      <c r="AB24" s="21" t="s">
        <v>7</v>
      </c>
      <c r="AC24" s="11"/>
      <c r="AD24" s="11"/>
      <c r="AE24" s="11"/>
      <c r="AF24" s="11"/>
      <c r="AG24" s="36" t="s">
        <v>76</v>
      </c>
      <c r="AH24" s="13"/>
      <c r="AI24" s="11"/>
    </row>
    <row r="25" spans="1:35" ht="24" x14ac:dyDescent="0.35">
      <c r="A25" s="4">
        <v>3</v>
      </c>
      <c r="B25" s="6">
        <f t="array" aca="1" ref="B25:H25" ca="1">Dias+DATE(AnoDoCal,MONTH(Maio_Val),1)-WEEKDAY(DATE(AnoDoCal,MONTH(Maio_Val),1),(InícioDaSemana="Segunda-feira")+1)+$A25*7-6</f>
        <v>44325</v>
      </c>
      <c r="C25" s="6">
        <f ca="1"/>
        <v>44326</v>
      </c>
      <c r="D25" s="6">
        <f ca="1"/>
        <v>44327</v>
      </c>
      <c r="E25" s="6">
        <f ca="1"/>
        <v>44328</v>
      </c>
      <c r="F25" s="7">
        <f ca="1"/>
        <v>44329</v>
      </c>
      <c r="G25" s="7">
        <f ca="1"/>
        <v>44330</v>
      </c>
      <c r="H25" s="6">
        <f ca="1"/>
        <v>44331</v>
      </c>
      <c r="J25" s="6">
        <f t="array" aca="1" ref="J25:P25" ca="1">Dias+DATE(AnoDoCal,MONTH(Jun_Val),1)-WEEKDAY(DATE(AnoDoCal,MONTH(Jun_Val),1),(InícioDaSemana="Segunda-feira")+1)+$A25*7-6</f>
        <v>44360</v>
      </c>
      <c r="K25" s="6">
        <f ca="1"/>
        <v>44361</v>
      </c>
      <c r="L25" s="6">
        <f ca="1"/>
        <v>44362</v>
      </c>
      <c r="M25" s="6">
        <f ca="1"/>
        <v>44363</v>
      </c>
      <c r="N25" s="7">
        <f ca="1"/>
        <v>44364</v>
      </c>
      <c r="O25" s="7">
        <f ca="1"/>
        <v>44365</v>
      </c>
      <c r="P25" s="6">
        <f ca="1"/>
        <v>44366</v>
      </c>
      <c r="S25" s="21" t="s">
        <v>5</v>
      </c>
      <c r="T25" s="19"/>
      <c r="U25" s="19"/>
      <c r="V25" s="19"/>
      <c r="W25" s="19"/>
      <c r="X25" s="12"/>
      <c r="Y25" s="39" t="s">
        <v>40</v>
      </c>
      <c r="Z25" s="19"/>
      <c r="AB25" s="21" t="s">
        <v>5</v>
      </c>
      <c r="AC25" s="19"/>
      <c r="AD25" s="19"/>
      <c r="AE25" s="19"/>
      <c r="AF25" s="19"/>
      <c r="AG25" s="12"/>
      <c r="AH25" s="39" t="s">
        <v>50</v>
      </c>
      <c r="AI25" s="19"/>
    </row>
    <row r="26" spans="1:35" ht="24" x14ac:dyDescent="0.35">
      <c r="A26" s="4">
        <v>4</v>
      </c>
      <c r="B26" s="6">
        <f t="array" aca="1" ref="B26:H26" ca="1">Dias+DATE(AnoDoCal,MONTH(Maio_Val),1)-WEEKDAY(DATE(AnoDoCal,MONTH(Maio_Val),1),(InícioDaSemana="Segunda-feira")+1)+$A26*7-6</f>
        <v>44332</v>
      </c>
      <c r="C26" s="6">
        <f ca="1"/>
        <v>44333</v>
      </c>
      <c r="D26" s="6">
        <f ca="1"/>
        <v>44334</v>
      </c>
      <c r="E26" s="6">
        <f ca="1"/>
        <v>44335</v>
      </c>
      <c r="F26" s="7">
        <f ca="1"/>
        <v>44336</v>
      </c>
      <c r="G26" s="7">
        <f ca="1"/>
        <v>44337</v>
      </c>
      <c r="H26" s="6">
        <f ca="1"/>
        <v>44338</v>
      </c>
      <c r="J26" s="6">
        <f t="array" aca="1" ref="J26:P26" ca="1">Dias+DATE(AnoDoCal,MONTH(Jun_Val),1)-WEEKDAY(DATE(AnoDoCal,MONTH(Jun_Val),1),(InícioDaSemana="Segunda-feira")+1)+$A26*7-6</f>
        <v>44367</v>
      </c>
      <c r="K26" s="6">
        <f ca="1"/>
        <v>44368</v>
      </c>
      <c r="L26" s="6">
        <f ca="1"/>
        <v>44369</v>
      </c>
      <c r="M26" s="6">
        <f ca="1"/>
        <v>44370</v>
      </c>
      <c r="N26" s="8">
        <f ca="1"/>
        <v>44371</v>
      </c>
      <c r="O26" s="8">
        <f ca="1"/>
        <v>44372</v>
      </c>
      <c r="P26" s="6">
        <f ca="1"/>
        <v>44373</v>
      </c>
      <c r="S26" s="21" t="s">
        <v>6</v>
      </c>
      <c r="T26" s="11"/>
      <c r="U26" s="11"/>
      <c r="V26" s="11"/>
      <c r="W26" s="11"/>
      <c r="X26" s="37" t="s">
        <v>62</v>
      </c>
      <c r="Y26" s="41" t="s">
        <v>41</v>
      </c>
      <c r="Z26" s="11"/>
      <c r="AB26" s="21" t="s">
        <v>6</v>
      </c>
      <c r="AC26" s="11"/>
      <c r="AD26" s="11"/>
      <c r="AE26" s="11"/>
      <c r="AF26" s="11"/>
      <c r="AG26" s="37" t="s">
        <v>64</v>
      </c>
      <c r="AH26" s="41" t="s">
        <v>51</v>
      </c>
      <c r="AI26" s="11"/>
    </row>
    <row r="27" spans="1:35" ht="24" x14ac:dyDescent="0.35">
      <c r="A27" s="4">
        <v>5</v>
      </c>
      <c r="B27" s="6">
        <f t="array" aca="1" ref="B27:H27" ca="1">Dias+DATE(AnoDoCal,MONTH(Maio_Val),1)-WEEKDAY(DATE(AnoDoCal,MONTH(Maio_Val),1),(InícioDaSemana="Segunda-feira")+1)+$A27*7-6</f>
        <v>44339</v>
      </c>
      <c r="C27" s="6">
        <f ca="1"/>
        <v>44340</v>
      </c>
      <c r="D27" s="6">
        <f ca="1"/>
        <v>44341</v>
      </c>
      <c r="E27" s="6">
        <f ca="1"/>
        <v>44342</v>
      </c>
      <c r="F27" s="7">
        <f ca="1"/>
        <v>44343</v>
      </c>
      <c r="G27" s="7">
        <f ca="1"/>
        <v>44344</v>
      </c>
      <c r="H27" s="6">
        <f ca="1"/>
        <v>44345</v>
      </c>
      <c r="J27" s="6">
        <f t="array" aca="1" ref="J27:P27" ca="1">Dias+DATE(AnoDoCal,MONTH(Jun_Val),1)-WEEKDAY(DATE(AnoDoCal,MONTH(Jun_Val),1),(InícioDaSemana="Segunda-feira")+1)+$A27*7-6</f>
        <v>44374</v>
      </c>
      <c r="K27" s="6">
        <f ca="1"/>
        <v>44375</v>
      </c>
      <c r="L27" s="6">
        <f ca="1"/>
        <v>44376</v>
      </c>
      <c r="M27" s="6">
        <f ca="1"/>
        <v>44377</v>
      </c>
      <c r="N27" s="6">
        <f ca="1"/>
        <v>44378</v>
      </c>
      <c r="O27" s="6">
        <f ca="1"/>
        <v>44379</v>
      </c>
      <c r="P27" s="6">
        <f ca="1"/>
        <v>44380</v>
      </c>
      <c r="S27" s="21" t="s">
        <v>7</v>
      </c>
      <c r="T27" s="11"/>
      <c r="U27" s="11"/>
      <c r="V27" s="11"/>
      <c r="W27" s="11"/>
      <c r="X27" s="35" t="s">
        <v>73</v>
      </c>
      <c r="Y27" s="11"/>
      <c r="Z27" s="11"/>
      <c r="AB27" s="21" t="s">
        <v>7</v>
      </c>
      <c r="AC27" s="11"/>
      <c r="AD27" s="11"/>
      <c r="AE27" s="11"/>
      <c r="AF27" s="11"/>
      <c r="AG27" s="35" t="s">
        <v>77</v>
      </c>
      <c r="AH27" s="11"/>
      <c r="AI27" s="11"/>
    </row>
    <row r="28" spans="1:35" ht="24" x14ac:dyDescent="0.35">
      <c r="A28" s="4">
        <v>6</v>
      </c>
      <c r="B28" s="6">
        <f t="array" aca="1" ref="B28:H28" ca="1">Dias+DATE(AnoDoCal,MONTH(Maio_Val),1)-WEEKDAY(DATE(AnoDoCal,MONTH(Maio_Val),1),(InícioDaSemana="Segunda-feira")+1)+$A28*7-6</f>
        <v>44346</v>
      </c>
      <c r="C28" s="6">
        <f ca="1"/>
        <v>44347</v>
      </c>
      <c r="D28" s="6">
        <f ca="1"/>
        <v>44348</v>
      </c>
      <c r="E28" s="6">
        <f ca="1"/>
        <v>44349</v>
      </c>
      <c r="F28" s="6">
        <f ca="1"/>
        <v>44350</v>
      </c>
      <c r="G28" s="6">
        <f ca="1"/>
        <v>44351</v>
      </c>
      <c r="H28" s="6">
        <f ca="1"/>
        <v>44352</v>
      </c>
      <c r="J28" s="6">
        <f t="array" aca="1" ref="J28:P28" ca="1">Dias+DATE(AnoDoCal,MONTH(Jun_Val),1)-WEEKDAY(DATE(AnoDoCal,MONTH(Jun_Val),1),(InícioDaSemana="Segunda-feira")+1)+$A28*7-6</f>
        <v>44381</v>
      </c>
      <c r="K28" s="6">
        <f ca="1"/>
        <v>44382</v>
      </c>
      <c r="L28" s="6">
        <f ca="1"/>
        <v>44383</v>
      </c>
      <c r="M28" s="6">
        <f ca="1"/>
        <v>44384</v>
      </c>
      <c r="N28" s="6">
        <f ca="1"/>
        <v>44385</v>
      </c>
      <c r="O28" s="6">
        <f ca="1"/>
        <v>44386</v>
      </c>
      <c r="P28" s="6">
        <f ca="1"/>
        <v>44387</v>
      </c>
      <c r="S28" s="22" t="s">
        <v>5</v>
      </c>
      <c r="T28" s="9"/>
      <c r="U28" s="9"/>
      <c r="V28" s="9"/>
      <c r="W28" s="9"/>
      <c r="X28" s="9"/>
      <c r="Y28" s="40" t="s">
        <v>42</v>
      </c>
      <c r="Z28" s="9"/>
      <c r="AB28" s="22" t="s">
        <v>5</v>
      </c>
      <c r="AC28" s="9"/>
      <c r="AD28" s="9"/>
      <c r="AE28" s="9"/>
      <c r="AF28" s="9"/>
      <c r="AG28" s="9"/>
      <c r="AH28" s="40" t="s">
        <v>52</v>
      </c>
      <c r="AI28" s="9"/>
    </row>
    <row r="29" spans="1:35" ht="24" x14ac:dyDescent="0.35">
      <c r="A29" s="4"/>
      <c r="B29" s="58" t="str">
        <f ca="1">UPPER(TEXT(Jul_Val,"MMMM"))</f>
        <v>JULHO</v>
      </c>
      <c r="C29" s="58"/>
      <c r="D29" s="58"/>
      <c r="E29" s="58"/>
      <c r="F29" s="58"/>
      <c r="G29" s="58"/>
      <c r="H29" s="58"/>
      <c r="J29" s="58" t="str">
        <f ca="1">UPPER(TEXT(Ago_Val,"MMMM"))</f>
        <v>AGOSTO</v>
      </c>
      <c r="K29" s="58"/>
      <c r="L29" s="58"/>
      <c r="M29" s="58"/>
      <c r="N29" s="58"/>
      <c r="O29" s="58"/>
      <c r="P29" s="58"/>
      <c r="S29" s="21" t="s">
        <v>6</v>
      </c>
      <c r="T29" s="11"/>
      <c r="U29" s="11"/>
      <c r="V29" s="11"/>
      <c r="W29" s="11"/>
      <c r="X29" s="33" t="s">
        <v>37</v>
      </c>
      <c r="Y29" s="41" t="s">
        <v>43</v>
      </c>
      <c r="Z29" s="11"/>
      <c r="AB29" s="21" t="s">
        <v>6</v>
      </c>
      <c r="AC29" s="11"/>
      <c r="AD29" s="11"/>
      <c r="AE29" s="11"/>
      <c r="AF29" s="11"/>
      <c r="AG29" s="33" t="s">
        <v>59</v>
      </c>
      <c r="AH29" s="41" t="s">
        <v>53</v>
      </c>
      <c r="AI29" s="11"/>
    </row>
    <row r="30" spans="1:35" ht="24" x14ac:dyDescent="0.35">
      <c r="A30" s="4"/>
      <c r="B30" s="1" t="str">
        <f>CHOOSE(1+(InícioDaSemana="Segunda-feira"),"D","S","T","Q","Q","S","S","D")</f>
        <v>D</v>
      </c>
      <c r="C30" s="1" t="str">
        <f>CHOOSE(2+(InícioDaSemana="Segunda-feira"),"D","S","T","Q","Q","S","S","D")</f>
        <v>S</v>
      </c>
      <c r="D30" s="1" t="str">
        <f>CHOOSE(3+(InícioDaSemana="Segunda-feira"),"D","S","T","Q","Q","S","S","D")</f>
        <v>T</v>
      </c>
      <c r="E30" s="1" t="str">
        <f>CHOOSE(4+(InícioDaSemana="Segunda-feira"),"D","S","T","Q","Q","S","S","D")</f>
        <v>Q</v>
      </c>
      <c r="F30" s="1" t="str">
        <f>CHOOSE(5+(InícioDaSemana="Segunda-feira"),"D","S","T","Q","Q","S","S","D")</f>
        <v>Q</v>
      </c>
      <c r="G30" s="1" t="str">
        <f>CHOOSE(6+(InícioDaSemana="Segunda-feira"),"D","S","T","Q","Q","S","S","D")</f>
        <v>S</v>
      </c>
      <c r="H30" s="1" t="str">
        <f>CHOOSE(7+(InícioDaSemana="Segunda-feira"),"D","S","T","Q","Q","S","S","D")</f>
        <v>S</v>
      </c>
      <c r="J30" s="1" t="str">
        <f>CHOOSE(1+(InícioDaSemana="Segunda-feira"),"D","S","T","Q","Q","S","S","D")</f>
        <v>D</v>
      </c>
      <c r="K30" s="1" t="str">
        <f>CHOOSE(2+(InícioDaSemana="Segunda-feira"),"D","S","T","Q","Q","S","S","D")</f>
        <v>S</v>
      </c>
      <c r="L30" s="1" t="str">
        <f>CHOOSE(3+(InícioDaSemana="Segunda-feira"),"D","S","T","Q","Q","S","S","D")</f>
        <v>T</v>
      </c>
      <c r="M30" s="1" t="str">
        <f>CHOOSE(4+(InícioDaSemana="Segunda-feira"),"D","S","T","Q","Q","S","S","D")</f>
        <v>Q</v>
      </c>
      <c r="N30" s="1" t="str">
        <f>CHOOSE(5+(InícioDaSemana="Segunda-feira"),"D","S","T","Q","Q","S","S","D")</f>
        <v>Q</v>
      </c>
      <c r="O30" s="1" t="str">
        <f>CHOOSE(6+(InícioDaSemana="Segunda-feira"),"D","S","T","Q","Q","S","S","D")</f>
        <v>S</v>
      </c>
      <c r="P30" s="1" t="str">
        <f>CHOOSE(7+(InícioDaSemana="Segunda-feira"),"D","S","T","Q","Q","S","S","D")</f>
        <v>S</v>
      </c>
      <c r="S30" s="21" t="s">
        <v>7</v>
      </c>
      <c r="T30" s="10"/>
      <c r="U30" s="10"/>
      <c r="V30" s="10"/>
      <c r="W30" s="10"/>
      <c r="X30" s="36" t="s">
        <v>74</v>
      </c>
      <c r="Y30" s="10"/>
      <c r="Z30" s="10"/>
      <c r="AB30" s="21" t="s">
        <v>7</v>
      </c>
      <c r="AC30" s="10"/>
      <c r="AD30" s="10"/>
      <c r="AE30" s="10"/>
      <c r="AF30" s="10"/>
      <c r="AG30" s="36" t="s">
        <v>78</v>
      </c>
      <c r="AH30" s="10"/>
      <c r="AI30" s="10"/>
    </row>
    <row r="31" spans="1:35" ht="24" x14ac:dyDescent="0.35">
      <c r="A31" s="4"/>
      <c r="B31" s="6">
        <f t="array" aca="1" ref="B31:H31" ca="1">Dias+DATE(AnoDoCal,MONTH(Jul_Val),1)-WEEKDAY(DATE(AnoDoCal,MONTH(Jul_Val),1),(InícioDaSemana="Segunda-feira")+1)+$A23*7-6</f>
        <v>44374</v>
      </c>
      <c r="C31" s="6">
        <f ca="1"/>
        <v>44375</v>
      </c>
      <c r="D31" s="6">
        <f ca="1"/>
        <v>44376</v>
      </c>
      <c r="E31" s="6">
        <f ca="1"/>
        <v>44377</v>
      </c>
      <c r="F31" s="7">
        <f ca="1"/>
        <v>44378</v>
      </c>
      <c r="G31" s="7">
        <f ca="1"/>
        <v>44379</v>
      </c>
      <c r="H31" s="6">
        <f ca="1"/>
        <v>44380</v>
      </c>
      <c r="J31" s="6">
        <f t="array" aca="1" ref="J31:P31" ca="1">Dias+DATE(AnoDoCal,MONTH(Ago_Val),1)-WEEKDAY(DATE(AnoDoCal,MONTH(Ago_Val),1),(InícioDaSemana="Segunda-feira")+1)+$A23*7-6</f>
        <v>44409</v>
      </c>
      <c r="K31" s="6">
        <f ca="1"/>
        <v>44410</v>
      </c>
      <c r="L31" s="6">
        <f ca="1"/>
        <v>44411</v>
      </c>
      <c r="M31" s="6">
        <f ca="1"/>
        <v>44412</v>
      </c>
      <c r="N31" s="6">
        <f ca="1"/>
        <v>44413</v>
      </c>
      <c r="O31" s="6">
        <f ca="1"/>
        <v>44414</v>
      </c>
      <c r="P31" s="6">
        <f ca="1"/>
        <v>44415</v>
      </c>
      <c r="S31" s="21" t="s">
        <v>5</v>
      </c>
      <c r="T31" s="10"/>
      <c r="U31" s="10"/>
      <c r="V31" s="10"/>
      <c r="W31" s="10"/>
      <c r="X31" s="10"/>
      <c r="Y31" s="39" t="s">
        <v>44</v>
      </c>
      <c r="Z31" s="10"/>
      <c r="AB31" s="21" t="s">
        <v>5</v>
      </c>
      <c r="AC31" s="10"/>
      <c r="AD31" s="10"/>
      <c r="AE31" s="10"/>
      <c r="AF31" s="10"/>
      <c r="AG31" s="10"/>
      <c r="AH31" s="53" t="s">
        <v>93</v>
      </c>
      <c r="AI31" s="10"/>
    </row>
    <row r="32" spans="1:35" ht="24" x14ac:dyDescent="0.35">
      <c r="A32" s="4"/>
      <c r="B32" s="6">
        <f t="array" aca="1" ref="B32:H32" ca="1">Dias+DATE(AnoDoCal,MONTH(Jul_Val),1)-WEEKDAY(DATE(AnoDoCal,MONTH(Jul_Val),1),(InícioDaSemana="Segunda-feira")+1)+$A24*7-6</f>
        <v>44381</v>
      </c>
      <c r="C32" s="6">
        <f ca="1"/>
        <v>44382</v>
      </c>
      <c r="D32" s="6">
        <f ca="1"/>
        <v>44383</v>
      </c>
      <c r="E32" s="6">
        <f ca="1"/>
        <v>44384</v>
      </c>
      <c r="F32" s="7">
        <f ca="1"/>
        <v>44385</v>
      </c>
      <c r="G32" s="7">
        <f ca="1"/>
        <v>44386</v>
      </c>
      <c r="H32" s="6">
        <f ca="1"/>
        <v>44387</v>
      </c>
      <c r="J32" s="6">
        <f t="array" aca="1" ref="J32:P32" ca="1">Dias+DATE(AnoDoCal,MONTH(Ago_Val),1)-WEEKDAY(DATE(AnoDoCal,MONTH(Ago_Val),1),(InícioDaSemana="Segunda-feira")+1)+$A24*7-6</f>
        <v>44416</v>
      </c>
      <c r="K32" s="6">
        <f ca="1"/>
        <v>44417</v>
      </c>
      <c r="L32" s="6">
        <f ca="1"/>
        <v>44418</v>
      </c>
      <c r="M32" s="6">
        <f ca="1"/>
        <v>44419</v>
      </c>
      <c r="N32" s="6">
        <f ca="1"/>
        <v>44420</v>
      </c>
      <c r="O32" s="6">
        <f ca="1"/>
        <v>44421</v>
      </c>
      <c r="P32" s="6">
        <f ca="1"/>
        <v>44422</v>
      </c>
      <c r="S32" s="21" t="s">
        <v>6</v>
      </c>
      <c r="T32" s="10"/>
      <c r="U32" s="10"/>
      <c r="V32" s="10"/>
      <c r="W32" s="10"/>
      <c r="X32" s="37" t="s">
        <v>63</v>
      </c>
      <c r="Y32" s="41" t="s">
        <v>45</v>
      </c>
      <c r="Z32" s="10"/>
      <c r="AB32" s="21" t="s">
        <v>6</v>
      </c>
      <c r="AC32" s="10"/>
      <c r="AD32" s="10"/>
      <c r="AE32" s="10"/>
      <c r="AF32" s="10"/>
      <c r="AG32" s="52" t="s">
        <v>92</v>
      </c>
      <c r="AH32" s="53" t="s">
        <v>93</v>
      </c>
      <c r="AI32" s="10"/>
    </row>
    <row r="33" spans="1:39" ht="24" x14ac:dyDescent="0.35">
      <c r="A33" s="4"/>
      <c r="B33" s="6">
        <f t="array" aca="1" ref="B33:H33" ca="1">Dias+DATE(AnoDoCal,MONTH(Jul_Val),1)-WEEKDAY(DATE(AnoDoCal,MONTH(Jul_Val),1),(InícioDaSemana="Segunda-feira")+1)+$A25*7-6</f>
        <v>44388</v>
      </c>
      <c r="C33" s="6">
        <f ca="1"/>
        <v>44389</v>
      </c>
      <c r="D33" s="6">
        <f ca="1"/>
        <v>44390</v>
      </c>
      <c r="E33" s="6">
        <f ca="1"/>
        <v>44391</v>
      </c>
      <c r="F33" s="7">
        <f ca="1"/>
        <v>44392</v>
      </c>
      <c r="G33" s="7">
        <f ca="1"/>
        <v>44393</v>
      </c>
      <c r="H33" s="6">
        <f ca="1"/>
        <v>44394</v>
      </c>
      <c r="J33" s="6">
        <f t="array" aca="1" ref="J33:P33" ca="1">Dias+DATE(AnoDoCal,MONTH(Ago_Val),1)-WEEKDAY(DATE(AnoDoCal,MONTH(Ago_Val),1),(InícioDaSemana="Segunda-feira")+1)+$A25*7-6</f>
        <v>44423</v>
      </c>
      <c r="K33" s="6">
        <f ca="1"/>
        <v>44424</v>
      </c>
      <c r="L33" s="6">
        <f ca="1"/>
        <v>44425</v>
      </c>
      <c r="M33" s="6">
        <f ca="1"/>
        <v>44426</v>
      </c>
      <c r="N33" s="6">
        <f ca="1"/>
        <v>44427</v>
      </c>
      <c r="O33" s="6">
        <f ca="1"/>
        <v>44428</v>
      </c>
      <c r="P33" s="6">
        <f ca="1"/>
        <v>44429</v>
      </c>
      <c r="S33" s="21" t="s">
        <v>7</v>
      </c>
      <c r="T33" s="10"/>
      <c r="U33" s="10"/>
      <c r="V33" s="10"/>
      <c r="W33" s="10"/>
      <c r="X33" s="35" t="s">
        <v>75</v>
      </c>
      <c r="Y33" s="10"/>
      <c r="Z33" s="10"/>
      <c r="AB33" s="21" t="s">
        <v>7</v>
      </c>
      <c r="AC33" s="10"/>
      <c r="AD33" s="10"/>
      <c r="AE33" s="10"/>
      <c r="AF33" s="10"/>
      <c r="AG33" s="52" t="s">
        <v>92</v>
      </c>
      <c r="AH33" s="10"/>
      <c r="AI33" s="10"/>
    </row>
    <row r="34" spans="1:39" ht="16" customHeight="1" x14ac:dyDescent="0.35">
      <c r="A34" s="4"/>
      <c r="B34" s="6">
        <f t="array" aca="1" ref="B34:H34" ca="1">Dias+DATE(AnoDoCal,MONTH(Jul_Val),1)-WEEKDAY(DATE(AnoDoCal,MONTH(Jul_Val),1),(InícioDaSemana="Segunda-feira")+1)+$A26*7-6</f>
        <v>44395</v>
      </c>
      <c r="C34" s="6">
        <f ca="1"/>
        <v>44396</v>
      </c>
      <c r="D34" s="6">
        <f ca="1"/>
        <v>44397</v>
      </c>
      <c r="E34" s="6">
        <f ca="1"/>
        <v>44398</v>
      </c>
      <c r="F34" s="7">
        <f ca="1"/>
        <v>44399</v>
      </c>
      <c r="G34" s="7">
        <f ca="1"/>
        <v>44400</v>
      </c>
      <c r="H34" s="6">
        <f ca="1"/>
        <v>44401</v>
      </c>
      <c r="J34" s="6">
        <f t="array" aca="1" ref="J34:P34" ca="1">Dias+DATE(AnoDoCal,MONTH(Ago_Val),1)-WEEKDAY(DATE(AnoDoCal,MONTH(Ago_Val),1),(InícioDaSemana="Segunda-feira")+1)+$A26*7-6</f>
        <v>44430</v>
      </c>
      <c r="K34" s="6">
        <f ca="1"/>
        <v>44431</v>
      </c>
      <c r="L34" s="6">
        <f ca="1"/>
        <v>44432</v>
      </c>
      <c r="M34" s="6">
        <f ca="1"/>
        <v>44433</v>
      </c>
      <c r="N34" s="6">
        <f ca="1"/>
        <v>44434</v>
      </c>
      <c r="O34" s="6">
        <f ca="1"/>
        <v>44435</v>
      </c>
      <c r="P34" s="6">
        <f ca="1"/>
        <v>44436</v>
      </c>
    </row>
    <row r="35" spans="1:39" ht="16" customHeight="1" x14ac:dyDescent="0.35">
      <c r="A35" s="4"/>
      <c r="B35" s="6">
        <f t="array" aca="1" ref="B35:H35" ca="1">Dias+DATE(AnoDoCal,MONTH(Jul_Val),1)-WEEKDAY(DATE(AnoDoCal,MONTH(Jul_Val),1),(InícioDaSemana="Segunda-feira")+1)+$A27*7-6</f>
        <v>44402</v>
      </c>
      <c r="C35" s="6">
        <f ca="1"/>
        <v>44403</v>
      </c>
      <c r="D35" s="6">
        <f ca="1"/>
        <v>44404</v>
      </c>
      <c r="E35" s="6">
        <f ca="1"/>
        <v>44405</v>
      </c>
      <c r="F35" s="7">
        <f ca="1"/>
        <v>44406</v>
      </c>
      <c r="G35" s="7">
        <f ca="1"/>
        <v>44407</v>
      </c>
      <c r="H35" s="6">
        <f ca="1"/>
        <v>44408</v>
      </c>
      <c r="J35" s="6">
        <f t="array" aca="1" ref="J35:P35" ca="1">Dias+DATE(AnoDoCal,MONTH(Ago_Val),1)-WEEKDAY(DATE(AnoDoCal,MONTH(Ago_Val),1),(InícioDaSemana="Segunda-feira")+1)+$A27*7-6</f>
        <v>44437</v>
      </c>
      <c r="K35" s="6">
        <f ca="1"/>
        <v>44438</v>
      </c>
      <c r="L35" s="6">
        <f ca="1"/>
        <v>44439</v>
      </c>
      <c r="M35" s="6">
        <f ca="1"/>
        <v>44440</v>
      </c>
      <c r="N35" s="6">
        <f ca="1"/>
        <v>44441</v>
      </c>
      <c r="O35" s="6">
        <f ca="1"/>
        <v>44442</v>
      </c>
      <c r="P35" s="6">
        <f ca="1"/>
        <v>44443</v>
      </c>
      <c r="AE35" t="s">
        <v>54</v>
      </c>
    </row>
    <row r="36" spans="1:39" ht="21.75" customHeight="1" thickBot="1" x14ac:dyDescent="0.4">
      <c r="A36" s="4"/>
      <c r="B36" s="6">
        <f t="array" aca="1" ref="B36:H36" ca="1">Dias+DATE(AnoDoCal,MONTH(Jul_Val),1)-WEEKDAY(DATE(AnoDoCal,MONTH(Jul_Val),1),(InícioDaSemana="Segunda-feira")+1)+$A28*7-6</f>
        <v>44409</v>
      </c>
      <c r="C36" s="6">
        <f ca="1"/>
        <v>44410</v>
      </c>
      <c r="D36" s="6">
        <f ca="1"/>
        <v>44411</v>
      </c>
      <c r="E36" s="6">
        <f ca="1"/>
        <v>44412</v>
      </c>
      <c r="F36" s="6">
        <f ca="1"/>
        <v>44413</v>
      </c>
      <c r="G36" s="6">
        <f ca="1"/>
        <v>44414</v>
      </c>
      <c r="H36" s="6">
        <f ca="1"/>
        <v>44415</v>
      </c>
      <c r="J36" s="6">
        <f t="array" aca="1" ref="J36:P36" ca="1">Dias+DATE(AnoDoCal,MONTH(Ago_Val),1)-WEEKDAY(DATE(AnoDoCal,MONTH(Ago_Val),1),(InícioDaSemana="Segunda-feira")+1)+$A28*7-6</f>
        <v>44444</v>
      </c>
      <c r="K36" s="6">
        <f ca="1"/>
        <v>44445</v>
      </c>
      <c r="L36" s="6">
        <f ca="1"/>
        <v>44446</v>
      </c>
      <c r="M36" s="6">
        <f ca="1"/>
        <v>44447</v>
      </c>
      <c r="N36" s="6">
        <f ca="1"/>
        <v>44448</v>
      </c>
      <c r="O36" s="6">
        <f ca="1"/>
        <v>44449</v>
      </c>
      <c r="P36" s="6">
        <f ca="1"/>
        <v>44450</v>
      </c>
      <c r="S36" s="54" t="s">
        <v>55</v>
      </c>
      <c r="T36" s="54"/>
      <c r="U36" s="54"/>
      <c r="V36" s="54"/>
      <c r="W36" s="54"/>
      <c r="X36" s="54"/>
      <c r="Y36" s="54"/>
      <c r="Z36" s="54"/>
      <c r="AB36" s="55"/>
      <c r="AC36" s="55"/>
      <c r="AD36" s="55"/>
      <c r="AE36" s="55"/>
      <c r="AF36" s="55"/>
      <c r="AG36" s="55"/>
      <c r="AH36" s="55"/>
      <c r="AI36" s="55"/>
    </row>
    <row r="37" spans="1:39" ht="21.75" customHeight="1" thickTop="1" x14ac:dyDescent="0.35">
      <c r="A37" s="4"/>
      <c r="B37" s="58" t="str">
        <f ca="1">UPPER(TEXT(Set_Val,"MMMM"))</f>
        <v>SETEMBRO</v>
      </c>
      <c r="C37" s="58"/>
      <c r="D37" s="58"/>
      <c r="E37" s="58"/>
      <c r="F37" s="58"/>
      <c r="G37" s="58"/>
      <c r="H37" s="58"/>
      <c r="J37" s="58" t="str">
        <f ca="1">UPPER(TEXT(Out_Val,"MMMM"))</f>
        <v>OUTUBRO</v>
      </c>
      <c r="K37" s="58"/>
      <c r="L37" s="58"/>
      <c r="M37" s="58"/>
      <c r="N37" s="58"/>
      <c r="O37" s="58"/>
      <c r="P37" s="58"/>
      <c r="S37" s="23"/>
      <c r="T37" s="15" t="s">
        <v>1</v>
      </c>
      <c r="U37" s="15" t="s">
        <v>2</v>
      </c>
      <c r="V37" s="15" t="s">
        <v>3</v>
      </c>
      <c r="W37" s="15" t="s">
        <v>4</v>
      </c>
      <c r="X37" s="15" t="s">
        <v>4</v>
      </c>
      <c r="Y37" s="15" t="s">
        <v>2</v>
      </c>
      <c r="Z37" s="15" t="s">
        <v>2</v>
      </c>
      <c r="AB37" s="44"/>
      <c r="AC37" s="44"/>
      <c r="AD37" s="44"/>
      <c r="AE37" s="44"/>
      <c r="AF37" s="44"/>
      <c r="AG37" s="44"/>
      <c r="AH37" s="44"/>
      <c r="AI37" s="44"/>
    </row>
    <row r="38" spans="1:39" ht="21.75" customHeight="1" x14ac:dyDescent="0.35">
      <c r="A38" s="4"/>
      <c r="B38" s="1" t="str">
        <f>CHOOSE(1+(InícioDaSemana="Segunda-feira"),"D","S","T","Q","Q","S","S","D")</f>
        <v>D</v>
      </c>
      <c r="C38" s="1" t="str">
        <f>CHOOSE(2+(InícioDaSemana="Segunda-feira"),"D","S","T","Q","Q","S","S","D")</f>
        <v>S</v>
      </c>
      <c r="D38" s="1" t="str">
        <f>CHOOSE(3+(InícioDaSemana="Segunda-feira"),"D","S","T","Q","Q","S","S","D")</f>
        <v>T</v>
      </c>
      <c r="E38" s="1" t="str">
        <f>CHOOSE(4+(InícioDaSemana="Segunda-feira"),"D","S","T","Q","Q","S","S","D")</f>
        <v>Q</v>
      </c>
      <c r="F38" s="1" t="str">
        <f>CHOOSE(5+(InícioDaSemana="Segunda-feira"),"D","S","T","Q","Q","S","S","D")</f>
        <v>Q</v>
      </c>
      <c r="G38" s="1" t="str">
        <f>CHOOSE(6+(InícioDaSemana="Segunda-feira"),"D","S","T","Q","Q","S","S","D")</f>
        <v>S</v>
      </c>
      <c r="H38" s="1" t="str">
        <f>CHOOSE(7+(InícioDaSemana="Segunda-feira"),"D","S","T","Q","Q","S","S","D")</f>
        <v>S</v>
      </c>
      <c r="J38" s="1" t="str">
        <f>CHOOSE(1+(InícioDaSemana="Segunda-feira"),"D","S","T","Q","Q","S","S","D")</f>
        <v>D</v>
      </c>
      <c r="K38" s="1" t="str">
        <f>CHOOSE(2+(InícioDaSemana="Segunda-feira"),"D","S","T","Q","Q","S","S","D")</f>
        <v>S</v>
      </c>
      <c r="L38" s="1" t="str">
        <f>CHOOSE(3+(InícioDaSemana="Segunda-feira"),"D","S","T","Q","Q","S","S","D")</f>
        <v>T</v>
      </c>
      <c r="M38" s="1" t="str">
        <f>CHOOSE(4+(InícioDaSemana="Segunda-feira"),"D","S","T","Q","Q","S","S","D")</f>
        <v>Q</v>
      </c>
      <c r="N38" s="1" t="str">
        <f>CHOOSE(5+(InícioDaSemana="Segunda-feira"),"D","S","T","Q","Q","S","S","D")</f>
        <v>Q</v>
      </c>
      <c r="O38" s="1" t="str">
        <f>CHOOSE(6+(InícioDaSemana="Segunda-feira"),"D","S","T","Q","Q","S","S","D")</f>
        <v>S</v>
      </c>
      <c r="P38" s="1" t="str">
        <f>CHOOSE(7+(InícioDaSemana="Segunda-feira"),"D","S","T","Q","Q","S","S","D")</f>
        <v>S</v>
      </c>
      <c r="S38" s="2"/>
      <c r="T38" s="11"/>
      <c r="U38" s="11"/>
      <c r="V38" s="11"/>
      <c r="W38" s="11"/>
      <c r="X38" s="16"/>
      <c r="Y38" s="16"/>
      <c r="Z38" s="11"/>
      <c r="AB38" s="45"/>
      <c r="AC38" s="46"/>
      <c r="AD38" s="46"/>
      <c r="AE38" s="46"/>
      <c r="AF38" s="46"/>
      <c r="AG38" s="47"/>
      <c r="AH38" s="47"/>
      <c r="AI38" s="46"/>
    </row>
    <row r="39" spans="1:39" ht="24" x14ac:dyDescent="0.35">
      <c r="A39" s="4">
        <v>1</v>
      </c>
      <c r="B39" s="6">
        <f t="array" aca="1" ref="B39:H39" ca="1">Dias+DATE(AnoDoCal,MONTH(Set_Val),1)-WEEKDAY(DATE(AnoDoCal,MONTH(Set_Val),1),(InícioDaSemana="Segunda-feira")+1)+$A39*7-6</f>
        <v>44437</v>
      </c>
      <c r="C39" s="6">
        <f ca="1"/>
        <v>44438</v>
      </c>
      <c r="D39" s="6">
        <f ca="1"/>
        <v>44439</v>
      </c>
      <c r="E39" s="6">
        <f ca="1"/>
        <v>44440</v>
      </c>
      <c r="F39" s="6">
        <f ca="1"/>
        <v>44441</v>
      </c>
      <c r="G39" s="6">
        <f ca="1"/>
        <v>44442</v>
      </c>
      <c r="H39" s="6">
        <f ca="1"/>
        <v>44443</v>
      </c>
      <c r="J39" s="6">
        <f t="array" aca="1" ref="J39:P39" ca="1">Dias+DATE(AnoDoCal,MONTH(Out_Val),1)-WEEKDAY(DATE(AnoDoCal,MONTH(Out_Val),1),(InícioDaSemana="Segunda-feira")+1)+$A39*7-6</f>
        <v>44465</v>
      </c>
      <c r="K39" s="6">
        <f ca="1"/>
        <v>44466</v>
      </c>
      <c r="L39" s="6">
        <f ca="1"/>
        <v>44467</v>
      </c>
      <c r="M39" s="6">
        <f ca="1"/>
        <v>44468</v>
      </c>
      <c r="N39" s="6">
        <f ca="1"/>
        <v>44469</v>
      </c>
      <c r="O39" s="6">
        <f ca="1"/>
        <v>44470</v>
      </c>
      <c r="P39" s="6">
        <f ca="1"/>
        <v>44471</v>
      </c>
      <c r="S39" s="21" t="s">
        <v>5</v>
      </c>
      <c r="T39" s="11"/>
      <c r="U39" s="11"/>
      <c r="V39" s="11"/>
      <c r="W39" s="11"/>
      <c r="X39" s="13"/>
      <c r="Y39" s="13" t="s">
        <v>79</v>
      </c>
      <c r="Z39" s="11"/>
      <c r="AB39" s="48"/>
      <c r="AC39" s="46"/>
      <c r="AD39" s="46"/>
      <c r="AE39" s="46"/>
      <c r="AF39" s="46"/>
      <c r="AG39" s="42"/>
      <c r="AH39" s="42"/>
      <c r="AI39" s="46"/>
    </row>
    <row r="40" spans="1:39" ht="24" x14ac:dyDescent="0.35">
      <c r="A40" s="4">
        <v>2</v>
      </c>
      <c r="B40" s="6">
        <f t="array" aca="1" ref="B40:H40" ca="1">Dias+DATE(AnoDoCal,MONTH(Set_Val),1)-WEEKDAY(DATE(AnoDoCal,MONTH(Set_Val),1),(InícioDaSemana="Segunda-feira")+1)+$A40*7-6</f>
        <v>44444</v>
      </c>
      <c r="C40" s="6">
        <f ca="1"/>
        <v>44445</v>
      </c>
      <c r="D40" s="6">
        <f ca="1"/>
        <v>44446</v>
      </c>
      <c r="E40" s="6">
        <f ca="1"/>
        <v>44447</v>
      </c>
      <c r="F40" s="6">
        <f ca="1"/>
        <v>44448</v>
      </c>
      <c r="G40" s="6">
        <f ca="1"/>
        <v>44449</v>
      </c>
      <c r="H40" s="6">
        <f ca="1"/>
        <v>44450</v>
      </c>
      <c r="J40" s="6">
        <f t="array" aca="1" ref="J40:P40" ca="1">Dias+DATE(AnoDoCal,MONTH(Out_Val),1)-WEEKDAY(DATE(AnoDoCal,MONTH(Out_Val),1),(InícioDaSemana="Segunda-feira")+1)+$A40*7-6</f>
        <v>44472</v>
      </c>
      <c r="K40" s="6">
        <f ca="1"/>
        <v>44473</v>
      </c>
      <c r="L40" s="6">
        <f ca="1"/>
        <v>44474</v>
      </c>
      <c r="M40" s="6">
        <f ca="1"/>
        <v>44475</v>
      </c>
      <c r="N40" s="6">
        <f ca="1"/>
        <v>44476</v>
      </c>
      <c r="O40" s="6">
        <f ca="1"/>
        <v>44477</v>
      </c>
      <c r="P40" s="6">
        <f ca="1"/>
        <v>44478</v>
      </c>
      <c r="S40" s="21" t="s">
        <v>6</v>
      </c>
      <c r="T40" s="11"/>
      <c r="U40" s="11"/>
      <c r="V40" s="11"/>
      <c r="W40" s="12"/>
      <c r="X40" s="37" t="s">
        <v>65</v>
      </c>
      <c r="Y40" s="13" t="s">
        <v>81</v>
      </c>
      <c r="Z40" s="11"/>
      <c r="AB40" s="48"/>
      <c r="AC40" s="46"/>
      <c r="AD40" s="46"/>
      <c r="AE40" s="46"/>
      <c r="AF40" s="43"/>
      <c r="AG40" s="43"/>
      <c r="AH40" s="42"/>
      <c r="AI40" s="46"/>
    </row>
    <row r="41" spans="1:39" ht="24" x14ac:dyDescent="0.35">
      <c r="A41" s="4">
        <v>3</v>
      </c>
      <c r="B41" s="6">
        <f t="array" aca="1" ref="B41:H41" ca="1">Dias+DATE(AnoDoCal,MONTH(Set_Val),1)-WEEKDAY(DATE(AnoDoCal,MONTH(Set_Val),1),(InícioDaSemana="Segunda-feira")+1)+$A41*7-6</f>
        <v>44451</v>
      </c>
      <c r="C41" s="6">
        <f ca="1"/>
        <v>44452</v>
      </c>
      <c r="D41" s="6">
        <f ca="1"/>
        <v>44453</v>
      </c>
      <c r="E41" s="6">
        <f ca="1"/>
        <v>44454</v>
      </c>
      <c r="F41" s="6">
        <f ca="1"/>
        <v>44455</v>
      </c>
      <c r="G41" s="6">
        <f ca="1"/>
        <v>44456</v>
      </c>
      <c r="H41" s="6">
        <f ca="1"/>
        <v>44457</v>
      </c>
      <c r="J41" s="6">
        <f t="array" aca="1" ref="J41:P41" ca="1">Dias+DATE(AnoDoCal,MONTH(Out_Val),1)-WEEKDAY(DATE(AnoDoCal,MONTH(Out_Val),1),(InícioDaSemana="Segunda-feira")+1)+$A41*7-6</f>
        <v>44479</v>
      </c>
      <c r="K41" s="6">
        <f ca="1"/>
        <v>44480</v>
      </c>
      <c r="L41" s="6">
        <f ca="1"/>
        <v>44481</v>
      </c>
      <c r="M41" s="6">
        <f ca="1"/>
        <v>44482</v>
      </c>
      <c r="N41" s="6">
        <f ca="1"/>
        <v>44483</v>
      </c>
      <c r="O41" s="6">
        <f ca="1"/>
        <v>44484</v>
      </c>
      <c r="P41" s="6">
        <f ca="1"/>
        <v>44485</v>
      </c>
      <c r="S41" s="21" t="s">
        <v>7</v>
      </c>
      <c r="T41" s="11"/>
      <c r="U41" s="11"/>
      <c r="V41" s="11"/>
      <c r="W41" s="11"/>
      <c r="X41" s="34" t="s">
        <v>80</v>
      </c>
      <c r="Y41" s="13"/>
      <c r="Z41" s="11"/>
      <c r="AB41" s="48"/>
      <c r="AC41" s="46"/>
      <c r="AD41" s="46"/>
      <c r="AE41" s="46"/>
      <c r="AF41" s="46"/>
      <c r="AG41" s="43"/>
      <c r="AH41" s="42"/>
      <c r="AI41" s="46"/>
      <c r="AL41" s="6"/>
      <c r="AM41" s="6"/>
    </row>
    <row r="42" spans="1:39" ht="24" x14ac:dyDescent="0.35">
      <c r="A42" s="4">
        <v>4</v>
      </c>
      <c r="B42" s="6">
        <f t="array" aca="1" ref="B42:H42" ca="1">Dias+DATE(AnoDoCal,MONTH(Set_Val),1)-WEEKDAY(DATE(AnoDoCal,MONTH(Set_Val),1),(InícioDaSemana="Segunda-feira")+1)+$A42*7-6</f>
        <v>44458</v>
      </c>
      <c r="C42" s="6">
        <f ca="1"/>
        <v>44459</v>
      </c>
      <c r="D42" s="6">
        <f ca="1"/>
        <v>44460</v>
      </c>
      <c r="E42" s="6">
        <f ca="1"/>
        <v>44461</v>
      </c>
      <c r="F42" s="6">
        <f ca="1"/>
        <v>44462</v>
      </c>
      <c r="G42" s="6">
        <f ca="1"/>
        <v>44463</v>
      </c>
      <c r="H42" s="6">
        <f ca="1"/>
        <v>44464</v>
      </c>
      <c r="J42" s="6">
        <f t="array" aca="1" ref="J42:P42" ca="1">Dias+DATE(AnoDoCal,MONTH(Out_Val),1)-WEEKDAY(DATE(AnoDoCal,MONTH(Out_Val),1),(InícioDaSemana="Segunda-feira")+1)+$A42*7-6</f>
        <v>44486</v>
      </c>
      <c r="K42" s="6">
        <f ca="1"/>
        <v>44487</v>
      </c>
      <c r="L42" s="6">
        <f ca="1"/>
        <v>44488</v>
      </c>
      <c r="M42" s="6">
        <f ca="1"/>
        <v>44489</v>
      </c>
      <c r="N42" s="6">
        <f ca="1"/>
        <v>44490</v>
      </c>
      <c r="O42" s="6">
        <f ca="1"/>
        <v>44491</v>
      </c>
      <c r="P42" s="6">
        <f ca="1"/>
        <v>44492</v>
      </c>
      <c r="S42" s="21" t="s">
        <v>5</v>
      </c>
      <c r="T42" s="19"/>
      <c r="U42" s="19"/>
      <c r="V42" s="19"/>
      <c r="W42" s="19"/>
      <c r="X42" s="12"/>
      <c r="Y42" s="13" t="s">
        <v>83</v>
      </c>
      <c r="Z42" s="19"/>
      <c r="AB42" s="48"/>
      <c r="AC42" s="46"/>
      <c r="AD42" s="46"/>
      <c r="AE42" s="46"/>
      <c r="AF42" s="46"/>
      <c r="AG42" s="43"/>
      <c r="AH42" s="42"/>
      <c r="AI42" s="46"/>
      <c r="AL42" s="6"/>
      <c r="AM42" s="6"/>
    </row>
    <row r="43" spans="1:39" ht="24" x14ac:dyDescent="0.35">
      <c r="A43" s="4">
        <v>5</v>
      </c>
      <c r="B43" s="6">
        <f t="array" aca="1" ref="B43:H43" ca="1">Dias+DATE(AnoDoCal,MONTH(Set_Val),1)-WEEKDAY(DATE(AnoDoCal,MONTH(Set_Val),1),(InícioDaSemana="Segunda-feira")+1)+$A43*7-6</f>
        <v>44465</v>
      </c>
      <c r="C43" s="6">
        <f ca="1"/>
        <v>44466</v>
      </c>
      <c r="D43" s="6">
        <f ca="1"/>
        <v>44467</v>
      </c>
      <c r="E43" s="6">
        <f ca="1"/>
        <v>44468</v>
      </c>
      <c r="F43" s="6">
        <f ca="1"/>
        <v>44469</v>
      </c>
      <c r="G43" s="6">
        <f ca="1"/>
        <v>44470</v>
      </c>
      <c r="H43" s="6">
        <f ca="1"/>
        <v>44471</v>
      </c>
      <c r="J43" s="6">
        <f t="array" aca="1" ref="J43:P43" ca="1">Dias+DATE(AnoDoCal,MONTH(Out_Val),1)-WEEKDAY(DATE(AnoDoCal,MONTH(Out_Val),1),(InícioDaSemana="Segunda-feira")+1)+$A43*7-6</f>
        <v>44493</v>
      </c>
      <c r="K43" s="6">
        <f ca="1"/>
        <v>44494</v>
      </c>
      <c r="L43" s="6">
        <f ca="1"/>
        <v>44495</v>
      </c>
      <c r="M43" s="6">
        <f ca="1"/>
        <v>44496</v>
      </c>
      <c r="N43" s="6">
        <f ca="1"/>
        <v>44497</v>
      </c>
      <c r="O43" s="6">
        <f ca="1"/>
        <v>44498</v>
      </c>
      <c r="P43" s="6">
        <f ca="1"/>
        <v>44499</v>
      </c>
      <c r="S43" s="21" t="s">
        <v>6</v>
      </c>
      <c r="T43" s="11"/>
      <c r="U43" s="11"/>
      <c r="V43" s="11"/>
      <c r="W43" s="11"/>
      <c r="X43" s="33" t="s">
        <v>57</v>
      </c>
      <c r="Y43" s="13" t="s">
        <v>84</v>
      </c>
      <c r="Z43" s="11"/>
      <c r="AB43" s="48"/>
      <c r="AC43" s="46"/>
      <c r="AD43" s="46"/>
      <c r="AE43" s="46"/>
      <c r="AF43" s="46"/>
      <c r="AG43" s="42"/>
      <c r="AH43" s="42"/>
      <c r="AI43" s="46"/>
      <c r="AL43" s="6"/>
      <c r="AM43" s="6"/>
    </row>
    <row r="44" spans="1:39" ht="24" x14ac:dyDescent="0.35">
      <c r="A44" s="4">
        <v>6</v>
      </c>
      <c r="B44" s="6">
        <f t="array" aca="1" ref="B44:H44" ca="1">Dias+DATE(AnoDoCal,MONTH(Set_Val),1)-WEEKDAY(DATE(AnoDoCal,MONTH(Set_Val),1),(InícioDaSemana="Segunda-feira")+1)+$A44*7-6</f>
        <v>44472</v>
      </c>
      <c r="C44" s="6">
        <f ca="1"/>
        <v>44473</v>
      </c>
      <c r="D44" s="6">
        <f ca="1"/>
        <v>44474</v>
      </c>
      <c r="E44" s="6">
        <f ca="1"/>
        <v>44475</v>
      </c>
      <c r="F44" s="6">
        <f ca="1"/>
        <v>44476</v>
      </c>
      <c r="G44" s="6">
        <f ca="1"/>
        <v>44477</v>
      </c>
      <c r="H44" s="6">
        <f ca="1"/>
        <v>44478</v>
      </c>
      <c r="J44" s="6">
        <f t="array" aca="1" ref="J44:P44" ca="1">Dias+DATE(AnoDoCal,MONTH(Out_Val),1)-WEEKDAY(DATE(AnoDoCal,MONTH(Out_Val),1),(InícioDaSemana="Segunda-feira")+1)+$A44*7-6</f>
        <v>44500</v>
      </c>
      <c r="K44" s="6">
        <f ca="1"/>
        <v>44501</v>
      </c>
      <c r="L44" s="6">
        <f ca="1"/>
        <v>44502</v>
      </c>
      <c r="M44" s="6">
        <f ca="1"/>
        <v>44503</v>
      </c>
      <c r="N44" s="6">
        <f ca="1"/>
        <v>44504</v>
      </c>
      <c r="O44" s="6">
        <f ca="1"/>
        <v>44505</v>
      </c>
      <c r="P44" s="6">
        <f ca="1"/>
        <v>44506</v>
      </c>
      <c r="S44" s="21" t="s">
        <v>7</v>
      </c>
      <c r="T44" s="11"/>
      <c r="U44" s="11"/>
      <c r="V44" s="11"/>
      <c r="W44" s="11"/>
      <c r="X44" s="34" t="s">
        <v>82</v>
      </c>
      <c r="Y44" s="11"/>
      <c r="Z44" s="11"/>
      <c r="AB44" s="48"/>
      <c r="AC44" s="46"/>
      <c r="AD44" s="46"/>
      <c r="AE44" s="46"/>
      <c r="AF44" s="46"/>
      <c r="AG44" s="42"/>
      <c r="AH44" s="46"/>
      <c r="AI44" s="46"/>
      <c r="AL44" s="6"/>
      <c r="AM44" s="6"/>
    </row>
    <row r="45" spans="1:39" ht="24" customHeight="1" x14ac:dyDescent="0.35">
      <c r="A45" s="4"/>
      <c r="B45" s="58" t="str">
        <f ca="1">UPPER(TEXT(Nov_Val,"MMMM"))</f>
        <v>NOVEMBRO</v>
      </c>
      <c r="C45" s="58"/>
      <c r="D45" s="58"/>
      <c r="E45" s="58"/>
      <c r="F45" s="58"/>
      <c r="G45" s="58"/>
      <c r="H45" s="58"/>
      <c r="J45" s="58" t="str">
        <f ca="1">UPPER(TEXT(Dez_Val,"MMMM"))</f>
        <v>DEZEMBRO</v>
      </c>
      <c r="K45" s="58"/>
      <c r="L45" s="58"/>
      <c r="M45" s="58"/>
      <c r="N45" s="58"/>
      <c r="O45" s="58"/>
      <c r="P45" s="58"/>
      <c r="S45" s="22" t="s">
        <v>5</v>
      </c>
      <c r="T45" s="9"/>
      <c r="U45" s="9"/>
      <c r="V45" s="9"/>
      <c r="W45" s="9"/>
      <c r="X45" s="9"/>
      <c r="Y45" s="18" t="s">
        <v>85</v>
      </c>
      <c r="Z45" s="9"/>
      <c r="AB45" s="48"/>
      <c r="AC45" s="46"/>
      <c r="AD45" s="46"/>
      <c r="AE45" s="46"/>
      <c r="AF45" s="46"/>
      <c r="AG45" s="46"/>
      <c r="AH45" s="42"/>
      <c r="AI45" s="46"/>
    </row>
    <row r="46" spans="1:39" ht="24" x14ac:dyDescent="0.35">
      <c r="A46" s="4"/>
      <c r="B46" s="1" t="str">
        <f>CHOOSE(1+(InícioDaSemana="Segunda-feira"),"D","S","T","Q","Q","S","S","D")</f>
        <v>D</v>
      </c>
      <c r="C46" s="1" t="str">
        <f>CHOOSE(2+(InícioDaSemana="Segunda-feira"),"D","S","T","Q","Q","S","S","D")</f>
        <v>S</v>
      </c>
      <c r="D46" s="1" t="str">
        <f>CHOOSE(3+(InícioDaSemana="Segunda-feira"),"D","S","T","Q","Q","S","S","D")</f>
        <v>T</v>
      </c>
      <c r="E46" s="1" t="str">
        <f>CHOOSE(4+(InícioDaSemana="Segunda-feira"),"D","S","T","Q","Q","S","S","D")</f>
        <v>Q</v>
      </c>
      <c r="F46" s="1" t="str">
        <f>CHOOSE(5+(InícioDaSemana="Segunda-feira"),"D","S","T","Q","Q","S","S","D")</f>
        <v>Q</v>
      </c>
      <c r="G46" s="1" t="str">
        <f>CHOOSE(6+(InícioDaSemana="Segunda-feira"),"D","S","T","Q","Q","S","S","D")</f>
        <v>S</v>
      </c>
      <c r="H46" s="1" t="str">
        <f>CHOOSE(7+(InícioDaSemana="Segunda-feira"),"D","S","T","Q","Q","S","S","D")</f>
        <v>S</v>
      </c>
      <c r="J46" s="1" t="str">
        <f>CHOOSE(1+(InícioDaSemana="Segunda-feira"),"D","S","T","Q","Q","S","S","D")</f>
        <v>D</v>
      </c>
      <c r="K46" s="1" t="str">
        <f>CHOOSE(2+(InícioDaSemana="Segunda-feira"),"D","S","T","Q","Q","S","S","D")</f>
        <v>S</v>
      </c>
      <c r="L46" s="1" t="str">
        <f>CHOOSE(3+(InícioDaSemana="Segunda-feira"),"D","S","T","Q","Q","S","S","D")</f>
        <v>T</v>
      </c>
      <c r="M46" s="1" t="str">
        <f>CHOOSE(4+(InícioDaSemana="Segunda-feira"),"D","S","T","Q","Q","S","S","D")</f>
        <v>Q</v>
      </c>
      <c r="N46" s="1" t="str">
        <f>CHOOSE(5+(InícioDaSemana="Segunda-feira"),"D","S","T","Q","Q","S","S","D")</f>
        <v>Q</v>
      </c>
      <c r="O46" s="1" t="str">
        <f>CHOOSE(6+(InícioDaSemana="Segunda-feira"),"D","S","T","Q","Q","S","S","D")</f>
        <v>S</v>
      </c>
      <c r="P46" s="1" t="str">
        <f>CHOOSE(7+(InícioDaSemana="Segunda-feira"),"D","S","T","Q","Q","S","S","D")</f>
        <v>S</v>
      </c>
      <c r="S46" s="21" t="s">
        <v>6</v>
      </c>
      <c r="T46" s="11"/>
      <c r="U46" s="11"/>
      <c r="V46" s="11"/>
      <c r="W46" s="11"/>
      <c r="X46" s="37" t="s">
        <v>66</v>
      </c>
      <c r="Y46" s="13" t="s">
        <v>86</v>
      </c>
      <c r="Z46" s="11"/>
      <c r="AB46" s="48"/>
      <c r="AC46" s="46"/>
      <c r="AD46" s="46"/>
      <c r="AE46" s="46"/>
      <c r="AF46" s="46"/>
      <c r="AG46" s="43"/>
      <c r="AH46" s="42"/>
      <c r="AI46" s="46"/>
    </row>
    <row r="47" spans="1:39" ht="24" x14ac:dyDescent="0.35">
      <c r="A47" s="4"/>
      <c r="B47" s="6">
        <f t="array" aca="1" ref="B47:H47" ca="1">Dias+DATE(AnoDoCal,MONTH(Nov_Val),1)-WEEKDAY(DATE(AnoDoCal,MONTH(Nov_Val),1),(InícioDaSemana="Segunda-feira")+1)+$A39*7-6</f>
        <v>44500</v>
      </c>
      <c r="C47" s="6">
        <f ca="1"/>
        <v>44501</v>
      </c>
      <c r="D47" s="6">
        <f ca="1"/>
        <v>44502</v>
      </c>
      <c r="E47" s="6">
        <f ca="1"/>
        <v>44503</v>
      </c>
      <c r="F47" s="6">
        <f ca="1"/>
        <v>44504</v>
      </c>
      <c r="G47" s="6">
        <f ca="1"/>
        <v>44505</v>
      </c>
      <c r="H47" s="6">
        <f ca="1"/>
        <v>44506</v>
      </c>
      <c r="J47" s="6">
        <f t="array" aca="1" ref="J47:P47" ca="1">Dias+DATE(AnoDoCal,MONTH(Dez_Val),1)-WEEKDAY(DATE(AnoDoCal,MONTH(Dez_Val),1),(InícioDaSemana="Segunda-feira")+1)+$A39*7-6</f>
        <v>44528</v>
      </c>
      <c r="K47" s="6">
        <f ca="1"/>
        <v>44529</v>
      </c>
      <c r="L47" s="6">
        <f ca="1"/>
        <v>44530</v>
      </c>
      <c r="M47" s="6">
        <f ca="1"/>
        <v>44531</v>
      </c>
      <c r="N47" s="6">
        <f ca="1"/>
        <v>44532</v>
      </c>
      <c r="O47" s="6">
        <f ca="1"/>
        <v>44533</v>
      </c>
      <c r="P47" s="6">
        <f ca="1"/>
        <v>44534</v>
      </c>
      <c r="S47" s="21" t="s">
        <v>7</v>
      </c>
      <c r="T47" s="10"/>
      <c r="U47" s="10"/>
      <c r="V47" s="10"/>
      <c r="W47" s="10"/>
      <c r="X47" s="34" t="s">
        <v>87</v>
      </c>
      <c r="Y47" s="10"/>
      <c r="Z47" s="10"/>
      <c r="AB47" s="48"/>
      <c r="AC47" s="45"/>
      <c r="AD47" s="45"/>
      <c r="AE47" s="45"/>
      <c r="AF47" s="45"/>
      <c r="AG47" s="43"/>
      <c r="AH47" s="45"/>
      <c r="AI47" s="45"/>
    </row>
    <row r="48" spans="1:39" ht="29.5" customHeight="1" x14ac:dyDescent="0.35">
      <c r="A48" s="4"/>
      <c r="B48" s="6">
        <f t="array" aca="1" ref="B48:H48" ca="1">Dias+DATE(AnoDoCal,MONTH(Nov_Val),1)-WEEKDAY(DATE(AnoDoCal,MONTH(Nov_Val),1),(InícioDaSemana="Segunda-feira")+1)+$A40*7-6</f>
        <v>44507</v>
      </c>
      <c r="C48" s="6">
        <f ca="1"/>
        <v>44508</v>
      </c>
      <c r="D48" s="6">
        <f ca="1"/>
        <v>44509</v>
      </c>
      <c r="E48" s="6">
        <f ca="1"/>
        <v>44510</v>
      </c>
      <c r="F48" s="6">
        <f ca="1"/>
        <v>44511</v>
      </c>
      <c r="G48" s="6">
        <f ca="1"/>
        <v>44512</v>
      </c>
      <c r="H48" s="6">
        <f ca="1"/>
        <v>44513</v>
      </c>
      <c r="J48" s="6">
        <f t="array" aca="1" ref="J48:P48" ca="1">Dias+DATE(AnoDoCal,MONTH(Dez_Val),1)-WEEKDAY(DATE(AnoDoCal,MONTH(Dez_Val),1),(InícioDaSemana="Segunda-feira")+1)+$A40*7-6</f>
        <v>44535</v>
      </c>
      <c r="K48" s="6">
        <f ca="1"/>
        <v>44536</v>
      </c>
      <c r="L48" s="6">
        <f ca="1"/>
        <v>44537</v>
      </c>
      <c r="M48" s="6">
        <f ca="1"/>
        <v>44538</v>
      </c>
      <c r="N48" s="6">
        <f ca="1"/>
        <v>44539</v>
      </c>
      <c r="O48" s="6">
        <f ca="1"/>
        <v>44540</v>
      </c>
      <c r="P48" s="6">
        <f ca="1"/>
        <v>44541</v>
      </c>
      <c r="S48" s="21" t="s">
        <v>5</v>
      </c>
      <c r="T48" s="10"/>
      <c r="U48" s="10"/>
      <c r="V48" s="10"/>
      <c r="W48" s="10"/>
      <c r="X48" s="12"/>
      <c r="Y48" s="13" t="s">
        <v>88</v>
      </c>
      <c r="Z48" s="10"/>
      <c r="AB48" s="48"/>
      <c r="AC48" s="45"/>
      <c r="AD48" s="45"/>
      <c r="AE48" s="45"/>
      <c r="AF48" s="45"/>
      <c r="AG48" s="43"/>
      <c r="AH48" s="42"/>
      <c r="AI48" s="45"/>
    </row>
    <row r="49" spans="1:35" ht="24" x14ac:dyDescent="0.35">
      <c r="A49" s="4"/>
      <c r="B49" s="6">
        <f t="array" aca="1" ref="B49:H49" ca="1">Dias+DATE(AnoDoCal,MONTH(Nov_Val),1)-WEEKDAY(DATE(AnoDoCal,MONTH(Nov_Val),1),(InícioDaSemana="Segunda-feira")+1)+$A41*7-6</f>
        <v>44514</v>
      </c>
      <c r="C49" s="6">
        <f ca="1"/>
        <v>44515</v>
      </c>
      <c r="D49" s="6">
        <f ca="1"/>
        <v>44516</v>
      </c>
      <c r="E49" s="6">
        <f ca="1"/>
        <v>44517</v>
      </c>
      <c r="F49" s="6">
        <f ca="1"/>
        <v>44518</v>
      </c>
      <c r="G49" s="6">
        <f ca="1"/>
        <v>44519</v>
      </c>
      <c r="H49" s="6">
        <f ca="1"/>
        <v>44520</v>
      </c>
      <c r="J49" s="6">
        <f t="array" aca="1" ref="J49:P49" ca="1">Dias+DATE(AnoDoCal,MONTH(Dez_Val),1)-WEEKDAY(DATE(AnoDoCal,MONTH(Dez_Val),1),(InícioDaSemana="Segunda-feira")+1)+$A41*7-6</f>
        <v>44542</v>
      </c>
      <c r="K49" s="6">
        <f ca="1"/>
        <v>44543</v>
      </c>
      <c r="L49" s="6">
        <f ca="1"/>
        <v>44544</v>
      </c>
      <c r="M49" s="6">
        <f ca="1"/>
        <v>44545</v>
      </c>
      <c r="N49" s="6">
        <f ca="1"/>
        <v>44546</v>
      </c>
      <c r="O49" s="6">
        <f ca="1"/>
        <v>44547</v>
      </c>
      <c r="P49" s="6">
        <f ca="1"/>
        <v>44548</v>
      </c>
      <c r="S49" s="21" t="s">
        <v>6</v>
      </c>
      <c r="T49" s="10"/>
      <c r="U49" s="10"/>
      <c r="V49" s="10"/>
      <c r="W49" s="10"/>
      <c r="X49" s="33" t="s">
        <v>58</v>
      </c>
      <c r="Y49" s="13" t="s">
        <v>89</v>
      </c>
      <c r="Z49" s="10"/>
      <c r="AB49" s="48"/>
      <c r="AC49" s="45"/>
      <c r="AD49" s="45"/>
      <c r="AE49" s="45"/>
      <c r="AF49" s="45"/>
      <c r="AG49" s="42"/>
      <c r="AH49" s="42"/>
      <c r="AI49" s="45"/>
    </row>
    <row r="50" spans="1:35" ht="24" x14ac:dyDescent="0.35">
      <c r="A50" s="4"/>
      <c r="B50" s="6">
        <f t="array" aca="1" ref="B50:H50" ca="1">Dias+DATE(AnoDoCal,MONTH(Nov_Val),1)-WEEKDAY(DATE(AnoDoCal,MONTH(Nov_Val),1),(InícioDaSemana="Segunda-feira")+1)+$A42*7-6</f>
        <v>44521</v>
      </c>
      <c r="C50" s="6">
        <f ca="1"/>
        <v>44522</v>
      </c>
      <c r="D50" s="6">
        <f ca="1"/>
        <v>44523</v>
      </c>
      <c r="E50" s="6">
        <f ca="1"/>
        <v>44524</v>
      </c>
      <c r="F50" s="6">
        <f ca="1"/>
        <v>44525</v>
      </c>
      <c r="G50" s="6">
        <f ca="1"/>
        <v>44526</v>
      </c>
      <c r="H50" s="6">
        <f ca="1"/>
        <v>44527</v>
      </c>
      <c r="J50" s="6">
        <f t="array" aca="1" ref="J50:P50" ca="1">Dias+DATE(AnoDoCal,MONTH(Dez_Val),1)-WEEKDAY(DATE(AnoDoCal,MONTH(Dez_Val),1),(InícioDaSemana="Segunda-feira")+1)+$A42*7-6</f>
        <v>44549</v>
      </c>
      <c r="K50" s="6">
        <f ca="1"/>
        <v>44550</v>
      </c>
      <c r="L50" s="6">
        <f ca="1"/>
        <v>44551</v>
      </c>
      <c r="M50" s="6">
        <f ca="1"/>
        <v>44552</v>
      </c>
      <c r="N50" s="6">
        <f ca="1"/>
        <v>44553</v>
      </c>
      <c r="O50" s="6">
        <f ca="1"/>
        <v>44554</v>
      </c>
      <c r="P50" s="6">
        <f ca="1"/>
        <v>44555</v>
      </c>
      <c r="S50" s="21" t="s">
        <v>7</v>
      </c>
      <c r="T50" s="10"/>
      <c r="U50" s="10"/>
      <c r="V50" s="10"/>
      <c r="W50" s="10"/>
      <c r="X50" s="34" t="s">
        <v>90</v>
      </c>
      <c r="Y50" s="11"/>
      <c r="Z50" s="10"/>
      <c r="AB50" s="48"/>
      <c r="AC50" s="45"/>
      <c r="AD50" s="45"/>
      <c r="AE50" s="45"/>
      <c r="AF50" s="45"/>
      <c r="AG50" s="42"/>
      <c r="AH50" s="46"/>
      <c r="AI50" s="45"/>
    </row>
    <row r="51" spans="1:35" ht="27.5" customHeight="1" x14ac:dyDescent="0.35">
      <c r="A51" s="4"/>
      <c r="B51" s="6">
        <f t="array" aca="1" ref="B51:H51" ca="1">Dias+DATE(AnoDoCal,MONTH(Nov_Val),1)-WEEKDAY(DATE(AnoDoCal,MONTH(Nov_Val),1),(InícioDaSemana="Segunda-feira")+1)+$A43*7-6</f>
        <v>44528</v>
      </c>
      <c r="C51" s="6">
        <f ca="1"/>
        <v>44529</v>
      </c>
      <c r="D51" s="6">
        <f ca="1"/>
        <v>44530</v>
      </c>
      <c r="E51" s="6">
        <f ca="1"/>
        <v>44531</v>
      </c>
      <c r="F51" s="6">
        <f ca="1"/>
        <v>44532</v>
      </c>
      <c r="G51" s="6">
        <f ca="1"/>
        <v>44533</v>
      </c>
      <c r="H51" s="6">
        <f ca="1"/>
        <v>44534</v>
      </c>
      <c r="J51" s="6">
        <f t="array" aca="1" ref="J51:P51" ca="1">Dias+DATE(AnoDoCal,MONTH(Dez_Val),1)-WEEKDAY(DATE(AnoDoCal,MONTH(Dez_Val),1),(InícioDaSemana="Segunda-feira")+1)+$A43*7-6</f>
        <v>44556</v>
      </c>
      <c r="K51" s="6">
        <f ca="1"/>
        <v>44557</v>
      </c>
      <c r="L51" s="6">
        <f ca="1"/>
        <v>44558</v>
      </c>
      <c r="M51" s="6">
        <f ca="1"/>
        <v>44559</v>
      </c>
      <c r="N51" s="6">
        <f ca="1"/>
        <v>44560</v>
      </c>
      <c r="O51" s="6">
        <f ca="1"/>
        <v>44561</v>
      </c>
      <c r="P51" s="6">
        <f ca="1"/>
        <v>44562</v>
      </c>
      <c r="S51" s="21" t="s">
        <v>5</v>
      </c>
      <c r="T51" s="10"/>
      <c r="U51" s="10"/>
      <c r="V51" s="10"/>
      <c r="W51" s="10"/>
      <c r="X51" s="12"/>
      <c r="Y51" s="30" t="s">
        <v>94</v>
      </c>
      <c r="Z51" s="10"/>
      <c r="AB51" s="48"/>
      <c r="AC51" s="45"/>
      <c r="AD51" s="45"/>
      <c r="AE51" s="45"/>
      <c r="AF51" s="45"/>
      <c r="AG51" s="43"/>
      <c r="AH51" s="42"/>
      <c r="AI51" s="45"/>
    </row>
    <row r="52" spans="1:35" ht="24" x14ac:dyDescent="0.35">
      <c r="A52" s="4"/>
      <c r="B52" s="6">
        <f t="array" aca="1" ref="B52:H52" ca="1">Dias+DATE(AnoDoCal,MONTH(Nov_Val),1)-WEEKDAY(DATE(AnoDoCal,MONTH(Nov_Val),1),(InícioDaSemana="Segunda-feira")+1)+$A44*7-6</f>
        <v>44535</v>
      </c>
      <c r="C52" s="6">
        <f ca="1"/>
        <v>44536</v>
      </c>
      <c r="D52" s="6">
        <f ca="1"/>
        <v>44537</v>
      </c>
      <c r="E52" s="6">
        <f ca="1"/>
        <v>44538</v>
      </c>
      <c r="F52" s="6">
        <f ca="1"/>
        <v>44539</v>
      </c>
      <c r="G52" s="6">
        <f ca="1"/>
        <v>44540</v>
      </c>
      <c r="H52" s="6">
        <f ca="1"/>
        <v>44541</v>
      </c>
      <c r="J52" s="6">
        <f t="array" aca="1" ref="J52:P52" ca="1">Dias+DATE(AnoDoCal,MONTH(Dez_Val),1)-WEEKDAY(DATE(AnoDoCal,MONTH(Dez_Val),1),(InícioDaSemana="Segunda-feira")+1)+$A44*7-6</f>
        <v>44563</v>
      </c>
      <c r="K52" s="6">
        <f ca="1"/>
        <v>44564</v>
      </c>
      <c r="L52" s="6">
        <f ca="1"/>
        <v>44565</v>
      </c>
      <c r="M52" s="6">
        <f ca="1"/>
        <v>44566</v>
      </c>
      <c r="N52" s="6">
        <f ca="1"/>
        <v>44567</v>
      </c>
      <c r="O52" s="6">
        <f ca="1"/>
        <v>44568</v>
      </c>
      <c r="P52" s="6">
        <f ca="1"/>
        <v>44569</v>
      </c>
      <c r="S52" s="21" t="s">
        <v>6</v>
      </c>
      <c r="T52" s="10"/>
      <c r="U52" s="10"/>
      <c r="V52" s="10"/>
      <c r="W52" s="10"/>
      <c r="X52" s="31" t="s">
        <v>67</v>
      </c>
      <c r="Y52" s="30" t="s">
        <v>95</v>
      </c>
      <c r="Z52" s="10"/>
      <c r="AB52" s="48"/>
      <c r="AC52" s="45"/>
      <c r="AD52" s="45"/>
      <c r="AE52" s="45"/>
      <c r="AF52" s="45"/>
      <c r="AG52" s="42"/>
      <c r="AH52" s="42"/>
      <c r="AI52" s="45"/>
    </row>
    <row r="53" spans="1:35" ht="24" x14ac:dyDescent="0.35">
      <c r="S53" s="21" t="s">
        <v>7</v>
      </c>
      <c r="T53" s="10"/>
      <c r="U53" s="10"/>
      <c r="V53" s="10"/>
      <c r="W53" s="10"/>
      <c r="X53" s="30" t="s">
        <v>91</v>
      </c>
      <c r="Y53" s="11"/>
      <c r="Z53" s="10"/>
      <c r="AB53" s="48"/>
      <c r="AC53" s="45"/>
      <c r="AD53" s="45"/>
      <c r="AE53" s="45"/>
      <c r="AF53" s="45"/>
      <c r="AG53" s="42"/>
      <c r="AH53" s="46"/>
      <c r="AI53" s="45"/>
    </row>
  </sheetData>
  <mergeCells count="22">
    <mergeCell ref="B45:H45"/>
    <mergeCell ref="J45:P45"/>
    <mergeCell ref="B21:H21"/>
    <mergeCell ref="J21:P21"/>
    <mergeCell ref="B29:H29"/>
    <mergeCell ref="J29:P29"/>
    <mergeCell ref="S36:Z36"/>
    <mergeCell ref="AB36:AI36"/>
    <mergeCell ref="S17:X17"/>
    <mergeCell ref="B1:P1"/>
    <mergeCell ref="B37:H37"/>
    <mergeCell ref="J37:P37"/>
    <mergeCell ref="B2:H2"/>
    <mergeCell ref="J2:P2"/>
    <mergeCell ref="B13:H13"/>
    <mergeCell ref="J13:P13"/>
    <mergeCell ref="V16:X16"/>
    <mergeCell ref="S19:Z19"/>
    <mergeCell ref="AB19:AI19"/>
    <mergeCell ref="S1:AH1"/>
    <mergeCell ref="S2:Z2"/>
    <mergeCell ref="AB2:AI2"/>
  </mergeCells>
  <phoneticPr fontId="24" type="noConversion"/>
  <conditionalFormatting sqref="B4:H4">
    <cfRule type="expression" dxfId="24" priority="25">
      <formula>DAY(B4)&gt;7</formula>
    </cfRule>
  </conditionalFormatting>
  <conditionalFormatting sqref="J4:P4">
    <cfRule type="expression" dxfId="23" priority="24">
      <formula>DAY(J4)&gt;7</formula>
    </cfRule>
  </conditionalFormatting>
  <conditionalFormatting sqref="B15:H15">
    <cfRule type="expression" dxfId="22" priority="23">
      <formula>DAY(B15)&gt;7</formula>
    </cfRule>
  </conditionalFormatting>
  <conditionalFormatting sqref="J15:P15">
    <cfRule type="expression" dxfId="21" priority="22">
      <formula>DAY(J15)&gt;7</formula>
    </cfRule>
  </conditionalFormatting>
  <conditionalFormatting sqref="J31:P31">
    <cfRule type="expression" dxfId="20" priority="21">
      <formula>DAY(J31)&gt;7</formula>
    </cfRule>
  </conditionalFormatting>
  <conditionalFormatting sqref="B31:H31">
    <cfRule type="expression" dxfId="19" priority="20">
      <formula>DAY(B31)&gt;7</formula>
    </cfRule>
  </conditionalFormatting>
  <conditionalFormatting sqref="J23:P23">
    <cfRule type="expression" dxfId="18" priority="19">
      <formula>DAY(J23)&gt;7</formula>
    </cfRule>
  </conditionalFormatting>
  <conditionalFormatting sqref="B23:H23">
    <cfRule type="expression" dxfId="17" priority="18">
      <formula>DAY(B23)&gt;7</formula>
    </cfRule>
  </conditionalFormatting>
  <conditionalFormatting sqref="B39:H39">
    <cfRule type="expression" dxfId="16" priority="17">
      <formula>DAY(B39)&gt;7</formula>
    </cfRule>
  </conditionalFormatting>
  <conditionalFormatting sqref="J39:P39">
    <cfRule type="expression" dxfId="15" priority="16">
      <formula>DAY(J39)&gt;7</formula>
    </cfRule>
  </conditionalFormatting>
  <conditionalFormatting sqref="B47:H47">
    <cfRule type="expression" dxfId="14" priority="15">
      <formula>DAY(B47)&gt;7</formula>
    </cfRule>
  </conditionalFormatting>
  <conditionalFormatting sqref="J47:P47">
    <cfRule type="expression" dxfId="13" priority="14">
      <formula>DAY(J47)&gt;7</formula>
    </cfRule>
  </conditionalFormatting>
  <conditionalFormatting sqref="B11:H12">
    <cfRule type="expression" dxfId="12" priority="13">
      <formula>DAY(B11)&lt;15</formula>
    </cfRule>
  </conditionalFormatting>
  <conditionalFormatting sqref="J11:P12">
    <cfRule type="expression" dxfId="11" priority="12">
      <formula>DAY(J11)&lt;15</formula>
    </cfRule>
  </conditionalFormatting>
  <conditionalFormatting sqref="B19:H20">
    <cfRule type="expression" dxfId="10" priority="11">
      <formula>DAY(B19)&lt;15</formula>
    </cfRule>
  </conditionalFormatting>
  <conditionalFormatting sqref="J19:P20">
    <cfRule type="expression" dxfId="9" priority="10">
      <formula>DAY(J19)&lt;15</formula>
    </cfRule>
  </conditionalFormatting>
  <conditionalFormatting sqref="J35:P36">
    <cfRule type="expression" dxfId="8" priority="9">
      <formula>DAY(J35)&lt;15</formula>
    </cfRule>
  </conditionalFormatting>
  <conditionalFormatting sqref="B35:H36">
    <cfRule type="expression" dxfId="7" priority="8">
      <formula>DAY(B35)&lt;15</formula>
    </cfRule>
  </conditionalFormatting>
  <conditionalFormatting sqref="J27:P28">
    <cfRule type="expression" dxfId="6" priority="7">
      <formula>DAY(J27)&lt;15</formula>
    </cfRule>
  </conditionalFormatting>
  <conditionalFormatting sqref="B27:H28">
    <cfRule type="expression" dxfId="5" priority="6">
      <formula>DAY(B27)&lt;15</formula>
    </cfRule>
  </conditionalFormatting>
  <conditionalFormatting sqref="B43:H44">
    <cfRule type="expression" dxfId="4" priority="5">
      <formula>DAY(B43)&lt;15</formula>
    </cfRule>
  </conditionalFormatting>
  <conditionalFormatting sqref="J43:P44">
    <cfRule type="expression" dxfId="3" priority="4">
      <formula>DAY(J43)&lt;15</formula>
    </cfRule>
  </conditionalFormatting>
  <conditionalFormatting sqref="B51:H52">
    <cfRule type="expression" dxfId="2" priority="3">
      <formula>DAY(B51)&lt;15</formula>
    </cfRule>
  </conditionalFormatting>
  <conditionalFormatting sqref="J51:P52">
    <cfRule type="expression" dxfId="1" priority="2">
      <formula>DAY(J51)&lt;15</formula>
    </cfRule>
  </conditionalFormatting>
  <conditionalFormatting sqref="AL41:AM41">
    <cfRule type="expression" dxfId="0" priority="1">
      <formula>DAY(AL41)&gt;7</formula>
    </cfRule>
  </conditionalFormatting>
  <dataValidations count="38">
    <dataValidation allowBlank="1" showInputMessage="1" showErrorMessage="1" prompt="Crie um calendário para qualquer ano usando esta planilha Calendário para qualquer ano (Dom-Sáb). Insira o Ano na célula à direita para atualizar automaticamente o calendário para cada mês" sqref="A1" xr:uid="{00000000-0002-0000-0000-000000000000}"/>
    <dataValidation allowBlank="1" showInputMessage="1" showErrorMessage="1" prompt="Insira o Ano nesta célula para atualizar automaticamente o calendário para cada mês nas células B2 a P49" sqref="B1:P1 S1:AH1" xr:uid="{00000000-0002-0000-0000-000001000000}"/>
    <dataValidation allowBlank="1" showInputMessage="1" showErrorMessage="1" prompt="O Mês do calendário está nesta célula. O calendário deste mês é atualizado automaticamente nas células J43 a P49 e contém as datas dos meses anterior, atual e próximo" sqref="J45:P45" xr:uid="{00000000-0002-0000-0000-000002000000}"/>
    <dataValidation allowBlank="1" showInputMessage="1" showErrorMessage="1" prompt="O Mês do calendário está nesta célula. O calendário deste mês é atualizado automaticamente nas células J3 a P9 e contém as datas dos meses anterior, atual e próximo" sqref="J2:P2" xr:uid="{00000000-0002-0000-0000-000003000000}"/>
    <dataValidation allowBlank="1" showInputMessage="1" showErrorMessage="1" prompt="O Mês do calendário está nesta célula. O calendário deste mês é atualizado automaticamente nas células B11 a H17 e contém as datas dos meses anterior, atual e próximo" sqref="B13:H13" xr:uid="{00000000-0002-0000-0000-000004000000}"/>
    <dataValidation allowBlank="1" showInputMessage="1" showErrorMessage="1" prompt="O Mês do calendário está nesta célula. O calendário deste mês é atualizado automaticamente nas células B3 a H9 e contém as datas dos meses anterior, atual e próximo" sqref="B2:H2" xr:uid="{00000000-0002-0000-0000-000005000000}"/>
    <dataValidation allowBlank="1" showInputMessage="1" showErrorMessage="1" prompt="O Mês do calendário está nesta célula. O calendário deste mês é atualizado automaticamente nas células J11 a P17 e contém as datas dos meses anterior, atual e próximo" sqref="J13:P13" xr:uid="{00000000-0002-0000-0000-000006000000}"/>
    <dataValidation allowBlank="1" showInputMessage="1" showErrorMessage="1" prompt="O Mês do calendário está nesta célula. O calendário deste mês é atualizado automaticamente nas células B19 a H25 e contém as datas dos meses anterior, atual e próximo" sqref="B21:H21" xr:uid="{00000000-0002-0000-0000-000007000000}"/>
    <dataValidation allowBlank="1" showInputMessage="1" showErrorMessage="1" prompt="O Mês do calendário está nesta célula. O calendário deste mês é atualizado automaticamente nas células J19 a P25 e contém as datas dos meses anterior, atual e próximo" sqref="J21:P21" xr:uid="{00000000-0002-0000-0000-000008000000}"/>
    <dataValidation allowBlank="1" showInputMessage="1" showErrorMessage="1" prompt="O Mês do calendário está nesta célula. O calendário deste mês é atualizado automaticamente nas células B27 a H33 e contém as datas dos meses anterior, atual e próximo" sqref="B29:H29" xr:uid="{00000000-0002-0000-0000-000009000000}"/>
    <dataValidation allowBlank="1" showInputMessage="1" showErrorMessage="1" prompt="O Mês do calendário está nesta célula. O calendário deste mês é atualizado automaticamente nas células J27 a P33 e contém as datas dos meses anterior, atual e próximo" sqref="J29:P29" xr:uid="{00000000-0002-0000-0000-00000A000000}"/>
    <dataValidation allowBlank="1" showInputMessage="1" showErrorMessage="1" prompt="O Mês do calendário está nesta célula. O calendário deste mês é atualizado automaticamente nas células B35 a H41 e contém as datas dos meses anterior, atual e próximo" sqref="B37:H37" xr:uid="{00000000-0002-0000-0000-00000B000000}"/>
    <dataValidation allowBlank="1" showInputMessage="1" showErrorMessage="1" prompt="O Mês do calendário está nesta célula. O calendário deste mês é atualizado automaticamente nas células J35 a P41 e contém as datas dos meses anterior, atual e próximo" sqref="J37:P37" xr:uid="{00000000-0002-0000-0000-00000C000000}"/>
    <dataValidation allowBlank="1" showInputMessage="1" showErrorMessage="1" prompt="O Mês do calendário está nesta célula. O calendário deste mês é atualizado automaticamente nas células B43 a H49 e contém as datas dos meses anterior, atual e próximo" sqref="B45:H45" xr:uid="{00000000-0002-0000-0000-00000D000000}"/>
    <dataValidation allowBlank="1" showInputMessage="1" showErrorMessage="1" prompt="Os dias da semana do mês na célula acima estão nas células B3 a H3" sqref="B3" xr:uid="{00000000-0002-0000-0000-00000E000000}"/>
    <dataValidation allowBlank="1" showInputMessage="1" showErrorMessage="1" prompt="Os dias da semana do mês na célula acima estão nas células B11 a H11" sqref="B14" xr:uid="{00000000-0002-0000-0000-00000F000000}"/>
    <dataValidation allowBlank="1" showInputMessage="1" showErrorMessage="1" prompt="Os dias da semana do mês na célula acima estão nas células B19 a H19" sqref="B22" xr:uid="{00000000-0002-0000-0000-000010000000}"/>
    <dataValidation allowBlank="1" showInputMessage="1" showErrorMessage="1" prompt="Os dias da semana do mês na célula acima estão nas células B27 a H27" sqref="B30" xr:uid="{00000000-0002-0000-0000-000011000000}"/>
    <dataValidation allowBlank="1" showInputMessage="1" showErrorMessage="1" prompt="Os dias da semana do mês na célula acima estão nas células B35 a H35" sqref="B38" xr:uid="{00000000-0002-0000-0000-000012000000}"/>
    <dataValidation allowBlank="1" showInputMessage="1" showErrorMessage="1" prompt="Os dias da semana do mês na célula acima estão nas células B43 a H43" sqref="B46" xr:uid="{00000000-0002-0000-0000-000013000000}"/>
    <dataValidation allowBlank="1" showInputMessage="1" showErrorMessage="1" prompt="Os dias da semana do mês na célula acima estão nas células J3 a P3" sqref="J3" xr:uid="{00000000-0002-0000-0000-000014000000}"/>
    <dataValidation allowBlank="1" showInputMessage="1" showErrorMessage="1" prompt="Os dias da semana do mês na célula acima estão nas células J11 a P11" sqref="J14" xr:uid="{00000000-0002-0000-0000-000015000000}"/>
    <dataValidation allowBlank="1" showInputMessage="1" showErrorMessage="1" prompt="Os dias da semana do mês na célula acima estão nas células J19 a P19" sqref="J22" xr:uid="{00000000-0002-0000-0000-000016000000}"/>
    <dataValidation allowBlank="1" showInputMessage="1" showErrorMessage="1" prompt="Os dias da semana do mês na célula acima estão nas células J27 a P27" sqref="J30" xr:uid="{00000000-0002-0000-0000-000017000000}"/>
    <dataValidation allowBlank="1" showInputMessage="1" showErrorMessage="1" prompt="Os dias da semana do mês na célula acima estão nas células J35 a P35" sqref="J38" xr:uid="{00000000-0002-0000-0000-000018000000}"/>
    <dataValidation allowBlank="1" showInputMessage="1" showErrorMessage="1" prompt="Os dias da semana do mês na célula acima estão nas células J43 a P43" sqref="J46" xr:uid="{00000000-0002-0000-0000-000019000000}"/>
    <dataValidation allowBlank="1" showInputMessage="1" showErrorMessage="1" prompt="Os dias do calendário deste mês são atualizados automaticamente nas células B4 a H9. Se esta célula não contiver o número 1, ela será um dia de um mês anterior" sqref="B4" xr:uid="{00000000-0002-0000-0000-00001A000000}"/>
    <dataValidation allowBlank="1" showInputMessage="1" showErrorMessage="1" prompt="Os dias do calendário deste mês são atualizados automaticamente nas células J4 a P9. Se esta célula não contiver o número 1, ela será um dia de um mês anterior" sqref="J4" xr:uid="{00000000-0002-0000-0000-00001B000000}"/>
    <dataValidation allowBlank="1" showInputMessage="1" showErrorMessage="1" prompt="Os dias do calendário deste mês são atualizados automaticamente nas células B12 a H17. Se esta célula não contiver o número 1, ela será um dia de um mês anterior" sqref="B15" xr:uid="{00000000-0002-0000-0000-00001C000000}"/>
    <dataValidation allowBlank="1" showInputMessage="1" showErrorMessage="1" prompt="Os dias do calendário deste mês são atualizados automaticamente nas células B20 a H25. Se esta célula não contiver o número 1, ela será um dia de um mês anterior" sqref="B23" xr:uid="{00000000-0002-0000-0000-00001D000000}"/>
    <dataValidation allowBlank="1" showInputMessage="1" showErrorMessage="1" prompt="Os dias do calendário deste mês são atualizados automaticamente nas células B28 a H33. Se esta célula não contiver o número 1, ela será um dia de um mês anterior" sqref="B31" xr:uid="{00000000-0002-0000-0000-00001E000000}"/>
    <dataValidation allowBlank="1" showInputMessage="1" showErrorMessage="1" prompt="Os dias do calendário deste mês são atualizados automaticamente nas células B36 a H41. Se esta célula não contiver o número 1, ela será um dia de um mês anterior" sqref="B39" xr:uid="{00000000-0002-0000-0000-00001F000000}"/>
    <dataValidation allowBlank="1" showInputMessage="1" showErrorMessage="1" prompt="Os dias do calendário deste mês são atualizados automaticamente nas células J36 a P41. Se esta célula não contiver o número 1, ela será um dia de um mês anterior" sqref="J39" xr:uid="{00000000-0002-0000-0000-000020000000}"/>
    <dataValidation allowBlank="1" showInputMessage="1" showErrorMessage="1" prompt="Os dias do calendário deste mês são atualizados automaticamente nas células J28 a P33. Se esta célula não contiver o número 1, ela será um dia de um mês anterior" sqref="J31" xr:uid="{00000000-0002-0000-0000-000021000000}"/>
    <dataValidation allowBlank="1" showInputMessage="1" showErrorMessage="1" prompt="Os dias do calendário deste mês são atualizados automaticamente nas células J20 a P25. Se esta célula não contiver o número 1, ela será um dia de um mês anterior" sqref="J23" xr:uid="{00000000-0002-0000-0000-000022000000}"/>
    <dataValidation allowBlank="1" showInputMessage="1" showErrorMessage="1" prompt="Os dias do calendário deste mês são atualizados automaticamente nas células J12 a P17. Se esta célula não contiver o número 1, ela será um dia de um mês anterior" sqref="J15" xr:uid="{00000000-0002-0000-0000-000023000000}"/>
    <dataValidation allowBlank="1" showInputMessage="1" showErrorMessage="1" prompt="Os dias do calendário deste mês são atualizados automaticamente nas células B44 a H49. Se esta célula não contiver o número 1, ela será um dia de um mês anterior" sqref="B47" xr:uid="{00000000-0002-0000-0000-000024000000}"/>
    <dataValidation allowBlank="1" showInputMessage="1" showErrorMessage="1" prompt="Os dias do calendário deste mês são atualizados automaticamente nas células J44 a P49. Se esta célula não contiver o número 1, ela será um dia de um mês anterior" sqref="J47" xr:uid="{00000000-0002-0000-0000-000025000000}"/>
  </dataValidations>
  <printOptions horizontalCentered="1"/>
  <pageMargins left="0.4" right="0.4" top="0.4" bottom="0.6" header="0.3" footer="0.3"/>
  <pageSetup paperSize="9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13</vt:i4>
      </vt:variant>
    </vt:vector>
  </HeadingPairs>
  <TitlesOfParts>
    <vt:vector size="14" baseType="lpstr">
      <vt:lpstr>CALENDÁRIO</vt:lpstr>
      <vt:lpstr>AnoDoCal</vt:lpstr>
      <vt:lpstr>RegiãoTítuloColuna1..H9.1</vt:lpstr>
      <vt:lpstr>RegiãoTítuloColuna10..P41.1</vt:lpstr>
      <vt:lpstr>RegiãoTítuloColuna11..H49.1</vt:lpstr>
      <vt:lpstr>RegiãoTítuloColuna12..P49.1</vt:lpstr>
      <vt:lpstr>RegiãoTítuloColuna2..P9.1</vt:lpstr>
      <vt:lpstr>RegiãoTítuloColuna3..H17.1</vt:lpstr>
      <vt:lpstr>RegiãoTítuloColuna4..P17.1</vt:lpstr>
      <vt:lpstr>RegiãoTítuloColuna5..H25.1</vt:lpstr>
      <vt:lpstr>RegiãoTítuloColuna6..P25.1</vt:lpstr>
      <vt:lpstr>RegiãoTítuloColuna7..H33.1</vt:lpstr>
      <vt:lpstr>RegiãoTítuloColuna8..P33.1</vt:lpstr>
      <vt:lpstr>RegiãoTítuloColuna9..H41.1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Hugo Alcântara</cp:lastModifiedBy>
  <dcterms:created xsi:type="dcterms:W3CDTF">2017-07-13T09:26:51Z</dcterms:created>
  <dcterms:modified xsi:type="dcterms:W3CDTF">2021-03-18T03:33:42Z</dcterms:modified>
</cp:coreProperties>
</file>